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k\Documents\2020\03_Kurzy\00-WEBináře\2020_05_13_SUBTOTAL\02_na_web\"/>
    </mc:Choice>
  </mc:AlternateContent>
  <xr:revisionPtr revIDLastSave="0" documentId="13_ncr:1_{8AF9F99C-AC75-4D1F-B7AE-6964997D31B2}" xr6:coauthVersionLast="45" xr6:coauthVersionMax="45" xr10:uidLastSave="{00000000-0000-0000-0000-000000000000}"/>
  <bookViews>
    <workbookView xWindow="-120" yWindow="-120" windowWidth="20730" windowHeight="11160" tabRatio="851" xr2:uid="{00000000-000D-0000-FFFF-FFFF00000000}"/>
  </bookViews>
  <sheets>
    <sheet name="OPAKOVÁNÍ (s odkrytými vzorci)" sheetId="30" r:id="rId1"/>
    <sheet name="Nácvik 1" sheetId="23" r:id="rId2"/>
    <sheet name="Nácvik 1 (ukázka)" sheetId="25" r:id="rId3"/>
    <sheet name="Nácvik 2" sheetId="26" r:id="rId4"/>
    <sheet name="Nácvik 2 (ukázka)" sheetId="27" r:id="rId5"/>
    <sheet name="Další nácviky" sheetId="32" r:id="rId6"/>
  </sheets>
  <definedNames>
    <definedName name="_xlnm._FilterDatabase" localSheetId="1" hidden="1">'Nácvik 1'!$B$4:$I$24</definedName>
    <definedName name="_xlnm._FilterDatabase" localSheetId="2" hidden="1">'Nácvik 1 (ukázka)'!$B$4:$I$24</definedName>
    <definedName name="_xlnm._FilterDatabase" localSheetId="3" hidden="1">'Nácvik 2'!$B$4:$I$24</definedName>
    <definedName name="_xlnm._FilterDatabase" localSheetId="4" hidden="1">'Nácvik 2 (ukázka)'!$B$4:$I$24</definedName>
    <definedName name="_xlnm._FilterDatabase" localSheetId="0" hidden="1">'OPAKOVÁNÍ (s odkrytými vzorci)'!$B$11:$H$31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30" l="1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E9" i="30" s="1"/>
  <c r="H12" i="30"/>
  <c r="D9" i="30" s="1"/>
  <c r="E7" i="30"/>
  <c r="E5" i="30"/>
  <c r="D6" i="30" l="1"/>
  <c r="D8" i="30"/>
  <c r="E6" i="30"/>
  <c r="E8" i="30"/>
  <c r="D5" i="30"/>
  <c r="D7" i="30"/>
  <c r="I24" i="27"/>
  <c r="I23" i="27"/>
  <c r="I22" i="27"/>
  <c r="I21" i="27"/>
  <c r="I20" i="27"/>
  <c r="I19" i="27"/>
  <c r="I18" i="27"/>
  <c r="I17" i="27"/>
  <c r="I16" i="27"/>
  <c r="D29" i="27" s="1"/>
  <c r="I15" i="27"/>
  <c r="I14" i="27"/>
  <c r="I13" i="27"/>
  <c r="D28" i="27" s="1"/>
  <c r="I12" i="27"/>
  <c r="I11" i="27"/>
  <c r="I10" i="27"/>
  <c r="I9" i="27"/>
  <c r="I8" i="27"/>
  <c r="I7" i="27"/>
  <c r="I6" i="27"/>
  <c r="I5" i="27"/>
  <c r="I5" i="26"/>
  <c r="I15" i="26"/>
  <c r="I8" i="26"/>
  <c r="I16" i="26"/>
  <c r="I7" i="26"/>
  <c r="I6" i="26"/>
  <c r="I17" i="26"/>
  <c r="I14" i="26"/>
  <c r="I13" i="26"/>
  <c r="I9" i="26"/>
  <c r="I18" i="26"/>
  <c r="I12" i="26"/>
  <c r="I19" i="26"/>
  <c r="I21" i="26"/>
  <c r="I11" i="26"/>
  <c r="I10" i="26"/>
  <c r="I20" i="26"/>
  <c r="I24" i="26"/>
  <c r="I23" i="26"/>
  <c r="I22" i="26"/>
  <c r="D26" i="27" l="1"/>
  <c r="D30" i="27"/>
  <c r="D27" i="27"/>
  <c r="D26" i="26"/>
  <c r="D30" i="26"/>
  <c r="D28" i="26"/>
  <c r="D29" i="26"/>
  <c r="D27" i="26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D29" i="25" l="1"/>
  <c r="D27" i="25"/>
  <c r="D28" i="25"/>
  <c r="D26" i="25"/>
  <c r="D30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4" authorId="0" shapeId="0" xr:uid="{17289670-A672-466E-AFA1-113A69746524}">
      <text>
        <r>
          <rPr>
            <b/>
            <sz val="11"/>
            <color indexed="8"/>
            <rFont val="Calibri"/>
            <family val="2"/>
            <charset val="238"/>
            <scheme val="minor"/>
          </rPr>
          <t>Info:</t>
        </r>
        <r>
          <rPr>
            <sz val="11"/>
            <color indexed="18"/>
            <rFont val="Calibri"/>
            <family val="2"/>
            <charset val="238"/>
            <scheme val="minor"/>
          </rPr>
          <t xml:space="preserve">
Tyto funkce </t>
        </r>
        <r>
          <rPr>
            <b/>
            <sz val="11"/>
            <color indexed="10"/>
            <rFont val="Calibri"/>
            <family val="2"/>
            <charset val="238"/>
            <scheme val="minor"/>
          </rPr>
          <t xml:space="preserve">nespolupracují </t>
        </r>
        <r>
          <rPr>
            <sz val="11"/>
            <color indexed="18"/>
            <rFont val="Calibri"/>
            <family val="2"/>
            <charset val="238"/>
            <scheme val="minor"/>
          </rPr>
          <t>s filtrem.</t>
        </r>
      </text>
    </comment>
    <comment ref="E4" authorId="0" shapeId="0" xr:uid="{8B224A0B-1112-4969-AA69-7C774184AA91}">
      <text>
        <r>
          <rPr>
            <b/>
            <sz val="11"/>
            <color indexed="8"/>
            <rFont val="Calibri"/>
            <family val="2"/>
            <charset val="238"/>
            <scheme val="minor"/>
          </rPr>
          <t>Info:</t>
        </r>
        <r>
          <rPr>
            <sz val="11"/>
            <color indexed="18"/>
            <rFont val="Calibri"/>
            <family val="2"/>
            <charset val="238"/>
            <scheme val="minor"/>
          </rPr>
          <t xml:space="preserve">
Tatoto funkce </t>
        </r>
        <r>
          <rPr>
            <b/>
            <sz val="11"/>
            <color indexed="39"/>
            <rFont val="Calibri"/>
            <family val="2"/>
            <charset val="238"/>
            <scheme val="minor"/>
          </rPr>
          <t>reaguje</t>
        </r>
        <r>
          <rPr>
            <sz val="11"/>
            <color indexed="18"/>
            <rFont val="Calibri"/>
            <family val="2"/>
            <charset val="238"/>
            <scheme val="minor"/>
          </rPr>
          <t xml:space="preserve"> na filtr.</t>
        </r>
      </text>
    </comment>
    <comment ref="H11" authorId="0" shapeId="0" xr:uid="{3185F0B3-B146-40D6-ACF5-5E7560412026}">
      <text>
        <r>
          <rPr>
            <b/>
            <sz val="11"/>
            <color indexed="8"/>
            <rFont val="Calibri"/>
            <family val="2"/>
            <charset val="238"/>
            <scheme val="minor"/>
          </rPr>
          <t>Info:</t>
        </r>
        <r>
          <rPr>
            <sz val="11"/>
            <color indexed="18"/>
            <rFont val="Calibri"/>
            <family val="2"/>
            <charset val="238"/>
            <scheme val="minor"/>
          </rPr>
          <t xml:space="preserve">
Filtr zobrazuje </t>
        </r>
        <r>
          <rPr>
            <b/>
            <sz val="11"/>
            <color indexed="12"/>
            <rFont val="Calibri"/>
            <family val="2"/>
            <charset val="238"/>
            <scheme val="minor"/>
          </rPr>
          <t>všechny ženy s nadprůměrnou mzdou</t>
        </r>
        <r>
          <rPr>
            <sz val="11"/>
            <color indexed="18"/>
            <rFont val="Calibri"/>
            <family val="2"/>
            <charset val="238"/>
            <scheme val="minor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<sst xmlns="http://schemas.openxmlformats.org/spreadsheetml/2006/main" count="543" uniqueCount="85">
  <si>
    <t>?</t>
  </si>
  <si>
    <t>UKÁZKA</t>
  </si>
  <si>
    <t>Zaměstnanec</t>
  </si>
  <si>
    <t>Pohlaví</t>
  </si>
  <si>
    <t>Pracovní zařazení</t>
  </si>
  <si>
    <t>Pracovní pozice</t>
  </si>
  <si>
    <t>Oddělení</t>
  </si>
  <si>
    <t>Hodinová sazba</t>
  </si>
  <si>
    <t>Odpracováno</t>
  </si>
  <si>
    <t>Mzda</t>
  </si>
  <si>
    <t>Novák Václav</t>
  </si>
  <si>
    <t>muž</t>
  </si>
  <si>
    <t>dělník</t>
  </si>
  <si>
    <t>nástrojař</t>
  </si>
  <si>
    <t>oddělení 4</t>
  </si>
  <si>
    <t>Novotný Zikmund</t>
  </si>
  <si>
    <t>THP</t>
  </si>
  <si>
    <t>účetní</t>
  </si>
  <si>
    <t>Rusniak Karol</t>
  </si>
  <si>
    <t>technolog</t>
  </si>
  <si>
    <t>Buk Michal</t>
  </si>
  <si>
    <t>manipulant</t>
  </si>
  <si>
    <t>oddělení 3</t>
  </si>
  <si>
    <t>Čihul Karel</t>
  </si>
  <si>
    <t>Novák Adam</t>
  </si>
  <si>
    <t>Novák Bohuslav</t>
  </si>
  <si>
    <t>Strnádek Josef</t>
  </si>
  <si>
    <t>oddělení 2</t>
  </si>
  <si>
    <t>Novák Pavel</t>
  </si>
  <si>
    <t>propagace</t>
  </si>
  <si>
    <t>Novák David</t>
  </si>
  <si>
    <t>oddělení 1</t>
  </si>
  <si>
    <t>Kučerová Zdena</t>
  </si>
  <si>
    <t>žena</t>
  </si>
  <si>
    <t>Kučerová Zlata</t>
  </si>
  <si>
    <t>Kučerová Klára</t>
  </si>
  <si>
    <t>Berousková Petra</t>
  </si>
  <si>
    <t>Beranová Simona</t>
  </si>
  <si>
    <t>Grohová Ludmila</t>
  </si>
  <si>
    <t>Kučerová Monika</t>
  </si>
  <si>
    <t>Procházková Petra</t>
  </si>
  <si>
    <t>Pavlíčková Jana</t>
  </si>
  <si>
    <t>Vejnarová Romana</t>
  </si>
  <si>
    <t>MZDY</t>
  </si>
  <si>
    <t>Součet (vyplaceno)</t>
  </si>
  <si>
    <t>Průměrná</t>
  </si>
  <si>
    <t>Počet</t>
  </si>
  <si>
    <t>Nejvyšší</t>
  </si>
  <si>
    <t>Nejnižší</t>
  </si>
  <si>
    <r>
      <t xml:space="preserve">V dolní tabulce doplňte chybějící vzorce pomocí </t>
    </r>
    <r>
      <rPr>
        <b/>
        <sz val="11"/>
        <color rgb="FFFF0000"/>
        <rFont val="Calibri"/>
        <family val="2"/>
        <charset val="238"/>
        <scheme val="minor"/>
      </rPr>
      <t>FUNKCE</t>
    </r>
    <r>
      <rPr>
        <sz val="11"/>
        <color rgb="FF7030A0"/>
        <rFont val="Calibri"/>
        <family val="2"/>
        <charset val="238"/>
        <scheme val="minor"/>
      </rPr>
      <t xml:space="preserve">, která je schopna reflektovat na hodnoty vyfiltrované v horní tabulce.
V horní tabulce pak pomocí </t>
    </r>
    <r>
      <rPr>
        <b/>
        <sz val="11"/>
        <color rgb="FFFF0000"/>
        <rFont val="Calibri"/>
        <family val="2"/>
        <charset val="238"/>
        <scheme val="minor"/>
      </rPr>
      <t>FILTRU</t>
    </r>
    <r>
      <rPr>
        <sz val="11"/>
        <color rgb="FF7030A0"/>
        <rFont val="Calibri"/>
        <family val="2"/>
        <charset val="238"/>
        <scheme val="minor"/>
      </rPr>
      <t xml:space="preserve"> zobrazte všechny </t>
    </r>
    <r>
      <rPr>
        <b/>
        <sz val="11"/>
        <color rgb="FF7030A0"/>
        <rFont val="Calibri"/>
        <family val="2"/>
        <charset val="238"/>
        <scheme val="minor"/>
      </rPr>
      <t>TH pracovníky z oddělení 3 a 4 s celofiremně nadprůměrným počtem odpracovaných hodin</t>
    </r>
    <r>
      <rPr>
        <sz val="11"/>
        <color rgb="FF7030A0"/>
        <rFont val="Calibri"/>
        <family val="2"/>
        <charset val="238"/>
        <scheme val="minor"/>
      </rPr>
      <t>.</t>
    </r>
  </si>
  <si>
    <t>Pobočka</t>
  </si>
  <si>
    <t>Praha</t>
  </si>
  <si>
    <t>Brno</t>
  </si>
  <si>
    <r>
      <t xml:space="preserve">V dolní tabulce </t>
    </r>
    <r>
      <rPr>
        <b/>
        <sz val="11"/>
        <color rgb="FFFF0000"/>
        <rFont val="Calibri"/>
        <family val="2"/>
        <charset val="238"/>
        <scheme val="minor"/>
      </rPr>
      <t>OPRAVTE VZORCE</t>
    </r>
    <r>
      <rPr>
        <sz val="11"/>
        <color rgb="FF7030A0"/>
        <rFont val="Calibri"/>
        <family val="2"/>
        <charset val="238"/>
        <scheme val="minor"/>
      </rPr>
      <t xml:space="preserve"> tak, aby byly schopny reagovat na nástroj</t>
    </r>
    <r>
      <rPr>
        <b/>
        <sz val="11"/>
        <color rgb="FFFF0000"/>
        <rFont val="Calibri"/>
        <family val="2"/>
        <charset val="238"/>
        <scheme val="minor"/>
      </rPr>
      <t xml:space="preserve"> SESKUPIT</t>
    </r>
    <r>
      <rPr>
        <sz val="11"/>
        <color rgb="FF7030A0"/>
        <rFont val="Calibri"/>
        <family val="2"/>
        <charset val="238"/>
        <scheme val="minor"/>
      </rPr>
      <t>.</t>
    </r>
  </si>
  <si>
    <t>Součet</t>
  </si>
  <si>
    <t>Průměr</t>
  </si>
  <si>
    <t>ZÁKLADNÍ
SOUHRNNÉ FUNKCE</t>
  </si>
  <si>
    <t>SUBTOTAL</t>
  </si>
  <si>
    <t>Zaměstnanecký poměr</t>
  </si>
  <si>
    <t>Václav Buk</t>
  </si>
  <si>
    <t>Ostrava</t>
  </si>
  <si>
    <t>Klára Kučerová</t>
  </si>
  <si>
    <t>Jan Kroupa</t>
  </si>
  <si>
    <t>Lucie Novotná</t>
  </si>
  <si>
    <t>Pavlína Ponocná</t>
  </si>
  <si>
    <t>Olomouc</t>
  </si>
  <si>
    <t>Karol Rusniak</t>
  </si>
  <si>
    <t>Liberec</t>
  </si>
  <si>
    <t>Simona Beranová</t>
  </si>
  <si>
    <t>Monika Kučerová</t>
  </si>
  <si>
    <t>Karel Čihul</t>
  </si>
  <si>
    <t>Ludmila Grohová</t>
  </si>
  <si>
    <t>Marek Novák</t>
  </si>
  <si>
    <t>Hana Valová</t>
  </si>
  <si>
    <t>Bohuslav Novák</t>
  </si>
  <si>
    <t>Petr Procházka</t>
  </si>
  <si>
    <t>Petr Borůvka</t>
  </si>
  <si>
    <t>Jana Pavlíčková</t>
  </si>
  <si>
    <t>Josef Strnádek</t>
  </si>
  <si>
    <t>Milan Motyčka</t>
  </si>
  <si>
    <t>Karlovy Vary</t>
  </si>
  <si>
    <t>Kateřina Lukárová</t>
  </si>
  <si>
    <t>Romana Vejnarová</t>
  </si>
  <si>
    <t>Více informací na:</t>
  </si>
  <si>
    <t>https://www.radekhajdu.cz/skoleni-excel/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</si>
</sst>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.00\ [$€-1];\-#,##0.00\ [$€-1]"/>
    <numFmt numFmtId="167" formatCode="0&quot; hodin&quot;"/>
    <numFmt numFmtId="168" formatCode="#&quot; hodin&quot;"/>
    <numFmt numFmtId="169" formatCode="[Color9][=1]0&quot; rok&quot;;[Color10][&lt;5]0&quot; roky&quot;;[Color11]0&quot; let&quot;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7030A0"/>
      <name val="Calibri"/>
      <family val="2"/>
      <charset val="238"/>
      <scheme val="minor"/>
    </font>
    <font>
      <sz val="16"/>
      <color rgb="FF7030A0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18"/>
      <name val="Calibri"/>
      <family val="2"/>
      <charset val="238"/>
      <scheme val="minor"/>
    </font>
    <font>
      <sz val="26"/>
      <color rgb="FF7030A0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39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3" fillId="0" borderId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5" fillId="0" borderId="0"/>
    <xf numFmtId="16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44" fontId="8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/>
    <xf numFmtId="0" fontId="7" fillId="2" borderId="1" xfId="1" applyFont="1" applyFill="1" applyBorder="1" applyAlignment="1" applyProtection="1">
      <alignment horizontal="left" vertical="center" wrapText="1" indent="1"/>
      <protection hidden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1" fillId="0" borderId="0" xfId="19" applyFont="1"/>
    <xf numFmtId="0" fontId="12" fillId="0" borderId="0" xfId="19" applyFont="1"/>
    <xf numFmtId="0" fontId="7" fillId="2" borderId="1" xfId="1" applyFont="1" applyFill="1" applyBorder="1" applyAlignment="1">
      <alignment horizontal="center" vertical="center" wrapText="1"/>
    </xf>
    <xf numFmtId="165" fontId="13" fillId="0" borderId="1" xfId="19" applyNumberFormat="1" applyFont="1" applyBorder="1" applyAlignment="1">
      <alignment horizontal="left" vertical="center" wrapText="1" indent="1"/>
    </xf>
    <xf numFmtId="0" fontId="5" fillId="0" borderId="1" xfId="20" applyBorder="1" applyAlignment="1">
      <alignment horizontal="center" vertical="center"/>
    </xf>
    <xf numFmtId="165" fontId="14" fillId="0" borderId="1" xfId="19" applyNumberFormat="1" applyFont="1" applyBorder="1" applyAlignment="1">
      <alignment horizontal="center" vertical="center" wrapText="1"/>
    </xf>
    <xf numFmtId="166" fontId="13" fillId="0" borderId="1" xfId="19" applyNumberFormat="1" applyFont="1" applyFill="1" applyBorder="1" applyAlignment="1">
      <alignment horizontal="right" vertical="center" wrapText="1" indent="3"/>
    </xf>
    <xf numFmtId="167" fontId="13" fillId="0" borderId="1" xfId="19" applyNumberFormat="1" applyFont="1" applyBorder="1" applyAlignment="1">
      <alignment horizontal="center" vertical="center" wrapText="1"/>
    </xf>
    <xf numFmtId="167" fontId="5" fillId="0" borderId="1" xfId="20" applyNumberFormat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 indent="1"/>
    </xf>
    <xf numFmtId="166" fontId="15" fillId="0" borderId="1" xfId="21" applyNumberFormat="1" applyFont="1" applyBorder="1" applyAlignment="1">
      <alignment horizontal="right" vertical="center" wrapText="1" indent="3"/>
    </xf>
    <xf numFmtId="0" fontId="12" fillId="0" borderId="0" xfId="22" applyFont="1"/>
    <xf numFmtId="0" fontId="15" fillId="0" borderId="1" xfId="21" applyNumberFormat="1" applyFont="1" applyBorder="1" applyAlignment="1">
      <alignment horizontal="right" vertical="center" wrapText="1" indent="3"/>
    </xf>
    <xf numFmtId="0" fontId="12" fillId="0" borderId="0" xfId="19" applyFont="1" applyProtection="1">
      <protection hidden="1"/>
    </xf>
    <xf numFmtId="0" fontId="11" fillId="0" borderId="0" xfId="19" applyFont="1" applyProtection="1">
      <protection hidden="1"/>
    </xf>
    <xf numFmtId="165" fontId="13" fillId="0" borderId="1" xfId="19" applyNumberFormat="1" applyFont="1" applyBorder="1" applyAlignment="1" applyProtection="1">
      <alignment horizontal="left" vertical="center" wrapText="1" indent="1"/>
      <protection hidden="1"/>
    </xf>
    <xf numFmtId="165" fontId="14" fillId="0" borderId="1" xfId="19" applyNumberFormat="1" applyFont="1" applyBorder="1" applyAlignment="1" applyProtection="1">
      <alignment horizontal="center" vertical="center" wrapText="1"/>
      <protection hidden="1"/>
    </xf>
    <xf numFmtId="166" fontId="13" fillId="0" borderId="1" xfId="19" applyNumberFormat="1" applyFont="1" applyFill="1" applyBorder="1" applyAlignment="1" applyProtection="1">
      <alignment horizontal="right" vertical="center" wrapText="1" indent="3"/>
      <protection hidden="1"/>
    </xf>
    <xf numFmtId="167" fontId="13" fillId="0" borderId="1" xfId="19" applyNumberFormat="1" applyFont="1" applyBorder="1" applyAlignment="1" applyProtection="1">
      <alignment horizontal="center" vertical="center" wrapText="1"/>
      <protection hidden="1"/>
    </xf>
    <xf numFmtId="0" fontId="5" fillId="0" borderId="1" xfId="20" applyBorder="1" applyAlignment="1" applyProtection="1">
      <alignment horizontal="center" vertical="center"/>
      <protection hidden="1"/>
    </xf>
    <xf numFmtId="167" fontId="5" fillId="0" borderId="1" xfId="20" applyNumberFormat="1" applyBorder="1" applyAlignment="1" applyProtection="1">
      <alignment horizontal="center" vertical="center"/>
      <protection hidden="1"/>
    </xf>
    <xf numFmtId="0" fontId="12" fillId="0" borderId="0" xfId="22" applyFont="1" applyProtection="1">
      <protection hidden="1"/>
    </xf>
    <xf numFmtId="166" fontId="15" fillId="0" borderId="1" xfId="21" applyNumberFormat="1" applyFont="1" applyBorder="1" applyAlignment="1" applyProtection="1">
      <alignment horizontal="right" vertical="center" wrapText="1" indent="3"/>
      <protection hidden="1"/>
    </xf>
    <xf numFmtId="0" fontId="15" fillId="0" borderId="1" xfId="21" applyNumberFormat="1" applyFont="1" applyBorder="1" applyAlignment="1" applyProtection="1">
      <alignment horizontal="right" vertical="center" wrapText="1" indent="3"/>
      <protection hidden="1"/>
    </xf>
    <xf numFmtId="168" fontId="13" fillId="0" borderId="1" xfId="26" applyNumberFormat="1" applyFont="1" applyBorder="1" applyAlignment="1" applyProtection="1">
      <alignment horizontal="center" vertical="center" wrapText="1"/>
      <protection hidden="1"/>
    </xf>
    <xf numFmtId="0" fontId="12" fillId="0" borderId="0" xfId="26" applyFont="1"/>
    <xf numFmtId="0" fontId="7" fillId="2" borderId="1" xfId="1" applyFont="1" applyFill="1" applyBorder="1" applyAlignment="1">
      <alignment horizontal="center" vertical="center" wrapText="1"/>
    </xf>
    <xf numFmtId="0" fontId="12" fillId="0" borderId="0" xfId="26" applyFont="1" applyProtection="1">
      <protection hidden="1"/>
    </xf>
    <xf numFmtId="165" fontId="15" fillId="0" borderId="1" xfId="21" applyNumberFormat="1" applyFont="1" applyBorder="1" applyAlignment="1">
      <alignment horizontal="center" vertical="center" wrapText="1"/>
    </xf>
    <xf numFmtId="165" fontId="20" fillId="0" borderId="1" xfId="21" applyNumberFormat="1" applyFont="1" applyBorder="1" applyAlignment="1">
      <alignment horizontal="center" vertical="center" wrapText="1"/>
    </xf>
    <xf numFmtId="0" fontId="15" fillId="0" borderId="1" xfId="21" applyNumberFormat="1" applyFont="1" applyBorder="1" applyAlignment="1">
      <alignment horizontal="center" vertical="center" wrapText="1"/>
    </xf>
    <xf numFmtId="0" fontId="20" fillId="0" borderId="1" xfId="21" applyNumberFormat="1" applyFont="1" applyBorder="1" applyAlignment="1">
      <alignment horizontal="center" vertical="center" wrapText="1"/>
    </xf>
    <xf numFmtId="0" fontId="13" fillId="0" borderId="1" xfId="26" applyNumberFormat="1" applyFont="1" applyBorder="1" applyAlignment="1" applyProtection="1">
      <alignment horizontal="left" vertical="center" wrapText="1" indent="1"/>
      <protection hidden="1"/>
    </xf>
    <xf numFmtId="0" fontId="5" fillId="0" borderId="1" xfId="20" applyNumberFormat="1" applyBorder="1" applyAlignment="1" applyProtection="1">
      <alignment horizontal="center" vertical="center"/>
      <protection hidden="1"/>
    </xf>
    <xf numFmtId="169" fontId="5" fillId="0" borderId="1" xfId="27" applyNumberFormat="1" applyFont="1" applyFill="1" applyBorder="1" applyAlignment="1" applyProtection="1">
      <alignment horizontal="right" vertical="center" indent="5"/>
      <protection hidden="1"/>
    </xf>
    <xf numFmtId="0" fontId="14" fillId="0" borderId="1" xfId="26" applyNumberFormat="1" applyFont="1" applyBorder="1" applyAlignment="1" applyProtection="1">
      <alignment horizontal="right" vertical="center" wrapText="1" indent="4"/>
      <protection hidden="1"/>
    </xf>
    <xf numFmtId="166" fontId="13" fillId="0" borderId="1" xfId="26" applyNumberFormat="1" applyFont="1" applyFill="1" applyBorder="1" applyAlignment="1" applyProtection="1">
      <alignment horizontal="right" vertical="center" wrapText="1" indent="5"/>
      <protection hidden="1"/>
    </xf>
    <xf numFmtId="166" fontId="13" fillId="0" borderId="1" xfId="26" applyNumberFormat="1" applyFont="1" applyFill="1" applyBorder="1" applyAlignment="1" applyProtection="1">
      <alignment horizontal="right" vertical="center" wrapText="1" indent="4"/>
      <protection hidden="1"/>
    </xf>
    <xf numFmtId="168" fontId="5" fillId="0" borderId="1" xfId="20" applyNumberFormat="1" applyBorder="1" applyAlignment="1" applyProtection="1">
      <alignment horizontal="center" vertical="center"/>
      <protection hidden="1"/>
    </xf>
    <xf numFmtId="0" fontId="14" fillId="0" borderId="1" xfId="26" applyNumberFormat="1" applyFont="1" applyBorder="1" applyAlignment="1" applyProtection="1">
      <alignment horizontal="center" vertical="center" wrapText="1"/>
      <protection hidden="1"/>
    </xf>
    <xf numFmtId="0" fontId="14" fillId="0" borderId="1" xfId="26" applyFont="1" applyBorder="1" applyAlignment="1" applyProtection="1">
      <alignment horizontal="center" vertical="center" wrapText="1"/>
      <protection hidden="1"/>
    </xf>
    <xf numFmtId="166" fontId="12" fillId="0" borderId="0" xfId="26" applyNumberFormat="1" applyFont="1" applyProtection="1">
      <protection hidden="1"/>
    </xf>
    <xf numFmtId="0" fontId="26" fillId="0" borderId="0" xfId="0" applyFont="1"/>
    <xf numFmtId="0" fontId="12" fillId="0" borderId="0" xfId="0" applyFont="1"/>
    <xf numFmtId="0" fontId="25" fillId="0" borderId="0" xfId="28"/>
    <xf numFmtId="0" fontId="19" fillId="3" borderId="2" xfId="26" applyFont="1" applyFill="1" applyBorder="1" applyAlignment="1" applyProtection="1">
      <alignment horizontal="center" vertical="center" wrapText="1"/>
      <protection hidden="1"/>
    </xf>
    <xf numFmtId="0" fontId="19" fillId="3" borderId="3" xfId="26" applyFont="1" applyFill="1" applyBorder="1" applyAlignment="1" applyProtection="1">
      <alignment horizontal="center" vertical="center" wrapText="1"/>
      <protection hidden="1"/>
    </xf>
    <xf numFmtId="0" fontId="19" fillId="3" borderId="4" xfId="26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Alignment="1">
      <alignment horizontal="left" vertical="center" wrapText="1" indent="1"/>
    </xf>
    <xf numFmtId="0" fontId="7" fillId="2" borderId="6" xfId="1" applyFont="1" applyFill="1" applyBorder="1" applyAlignment="1">
      <alignment horizontal="left" vertical="center" wrapText="1" indent="1"/>
    </xf>
    <xf numFmtId="0" fontId="7" fillId="2" borderId="7" xfId="1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Alignment="1" applyProtection="1">
      <alignment horizontal="left" vertical="center" wrapText="1" indent="1"/>
      <protection hidden="1"/>
    </xf>
    <xf numFmtId="0" fontId="7" fillId="2" borderId="6" xfId="1" applyFont="1" applyFill="1" applyBorder="1" applyAlignment="1" applyProtection="1">
      <alignment horizontal="left" vertical="center" wrapText="1" indent="1"/>
      <protection hidden="1"/>
    </xf>
    <xf numFmtId="0" fontId="7" fillId="2" borderId="7" xfId="1" applyFont="1" applyFill="1" applyBorder="1" applyAlignment="1" applyProtection="1">
      <alignment horizontal="left" vertical="center" wrapText="1" indent="1"/>
      <protection hidden="1"/>
    </xf>
  </cellXfs>
  <cellStyles count="29">
    <cellStyle name="čárky 2" xfId="21" xr:uid="{00000000-0005-0000-0000-000000000000}"/>
    <cellStyle name="Hypertextový odkaz" xfId="28" builtinId="8"/>
    <cellStyle name="Měna 2" xfId="27" xr:uid="{7C329D7B-B539-4609-97FD-AA12C9AD7FB3}"/>
    <cellStyle name="měny 2" xfId="3" xr:uid="{00000000-0005-0000-0000-000002000000}"/>
    <cellStyle name="měny 2 2" xfId="23" xr:uid="{00000000-0005-0000-0000-000003000000}"/>
    <cellStyle name="měny 3" xfId="4" xr:uid="{00000000-0005-0000-0000-000004000000}"/>
    <cellStyle name="Normální" xfId="0" builtinId="0"/>
    <cellStyle name="normální 10" xfId="5" xr:uid="{00000000-0005-0000-0000-000006000000}"/>
    <cellStyle name="normální 11" xfId="6" xr:uid="{00000000-0005-0000-0000-000007000000}"/>
    <cellStyle name="normální 12" xfId="7" xr:uid="{00000000-0005-0000-0000-000008000000}"/>
    <cellStyle name="normální 13" xfId="8" xr:uid="{00000000-0005-0000-0000-000009000000}"/>
    <cellStyle name="normální 14" xfId="18" xr:uid="{00000000-0005-0000-0000-00000A000000}"/>
    <cellStyle name="normální 15" xfId="19" xr:uid="{00000000-0005-0000-0000-00000B000000}"/>
    <cellStyle name="Normální 16" xfId="26" xr:uid="{315FA552-6910-4B56-BAA9-8A04B60EA952}"/>
    <cellStyle name="normální 2" xfId="2" xr:uid="{00000000-0005-0000-0000-00000C000000}"/>
    <cellStyle name="normální 2 2" xfId="9" xr:uid="{00000000-0005-0000-0000-00000D000000}"/>
    <cellStyle name="normální 2 3" xfId="10" xr:uid="{00000000-0005-0000-0000-00000E000000}"/>
    <cellStyle name="normální 2 3 2" xfId="22" xr:uid="{00000000-0005-0000-0000-00000F000000}"/>
    <cellStyle name="normální 3" xfId="11" xr:uid="{00000000-0005-0000-0000-000010000000}"/>
    <cellStyle name="normální 3 2" xfId="24" xr:uid="{00000000-0005-0000-0000-000011000000}"/>
    <cellStyle name="normální 3 3" xfId="25" xr:uid="{00000000-0005-0000-0000-000012000000}"/>
    <cellStyle name="normální 4" xfId="12" xr:uid="{00000000-0005-0000-0000-000013000000}"/>
    <cellStyle name="normální 5" xfId="13" xr:uid="{00000000-0005-0000-0000-000014000000}"/>
    <cellStyle name="normální 6" xfId="14" xr:uid="{00000000-0005-0000-0000-000015000000}"/>
    <cellStyle name="normální 7" xfId="15" xr:uid="{00000000-0005-0000-0000-000016000000}"/>
    <cellStyle name="normální 8" xfId="16" xr:uid="{00000000-0005-0000-0000-000017000000}"/>
    <cellStyle name="normální 9" xfId="17" xr:uid="{00000000-0005-0000-0000-000018000000}"/>
    <cellStyle name="normální_List1 2" xfId="20" xr:uid="{00000000-0005-0000-0000-000019000000}"/>
    <cellStyle name="normální_zadani_kopková" xfId="1" xr:uid="{00000000-0005-0000-0000-00001A000000}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adekhajdu.cz/skoleni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127A7-CC13-4B56-BF3C-2620E3A014C0}">
  <sheetPr filterMode="1">
    <tabColor rgb="FFFF0000"/>
  </sheetPr>
  <dimension ref="B1:H33"/>
  <sheetViews>
    <sheetView tabSelected="1" zoomScaleSheetLayoutView="100" workbookViewId="0">
      <selection activeCell="B2" sqref="B2:G2"/>
    </sheetView>
  </sheetViews>
  <sheetFormatPr defaultRowHeight="15" customHeight="1" x14ac:dyDescent="0.2"/>
  <cols>
    <col min="1" max="1" width="2.85546875" style="31" customWidth="1"/>
    <col min="2" max="8" width="21" style="31" customWidth="1"/>
    <col min="9" max="16384" width="9.140625" style="31"/>
  </cols>
  <sheetData>
    <row r="1" spans="2:8" s="29" customFormat="1" ht="15" customHeight="1" thickBot="1" x14ac:dyDescent="0.25"/>
    <row r="2" spans="2:8" s="29" customFormat="1" ht="60" customHeight="1" thickBot="1" x14ac:dyDescent="0.25">
      <c r="B2" s="49" t="s">
        <v>1</v>
      </c>
      <c r="C2" s="50"/>
      <c r="D2" s="50"/>
      <c r="E2" s="50"/>
      <c r="F2" s="50"/>
      <c r="G2" s="51"/>
    </row>
    <row r="3" spans="2:8" s="29" customFormat="1" ht="15" customHeight="1" x14ac:dyDescent="0.2">
      <c r="B3" s="31"/>
      <c r="C3" s="31"/>
      <c r="D3" s="31"/>
      <c r="E3" s="31"/>
      <c r="F3" s="31"/>
      <c r="G3" s="31"/>
      <c r="H3" s="31"/>
    </row>
    <row r="4" spans="2:8" s="29" customFormat="1" ht="30" customHeight="1" x14ac:dyDescent="0.2">
      <c r="B4" s="31"/>
      <c r="C4" s="31"/>
      <c r="D4" s="30" t="s">
        <v>56</v>
      </c>
      <c r="E4" s="30" t="s">
        <v>57</v>
      </c>
      <c r="G4" s="31"/>
      <c r="H4" s="31"/>
    </row>
    <row r="5" spans="2:8" s="15" customFormat="1" ht="15" customHeight="1" x14ac:dyDescent="0.2">
      <c r="B5" s="52" t="s">
        <v>43</v>
      </c>
      <c r="C5" s="13" t="s">
        <v>54</v>
      </c>
      <c r="D5" s="32">
        <f>SUM($H$12:$H$31)</f>
        <v>34249</v>
      </c>
      <c r="E5" s="33">
        <f>SUBTOTAL(9,$H$12:$H$31)</f>
        <v>12370.5</v>
      </c>
    </row>
    <row r="6" spans="2:8" s="15" customFormat="1" ht="15" customHeight="1" x14ac:dyDescent="0.2">
      <c r="B6" s="53"/>
      <c r="C6" s="13" t="s">
        <v>55</v>
      </c>
      <c r="D6" s="32">
        <f>AVERAGE($H$12:$H$31)</f>
        <v>1712.45</v>
      </c>
      <c r="E6" s="33">
        <f>SUBTOTAL(1,$H$12:$H$31)</f>
        <v>2474.1</v>
      </c>
    </row>
    <row r="7" spans="2:8" s="15" customFormat="1" ht="15" customHeight="1" x14ac:dyDescent="0.2">
      <c r="B7" s="53"/>
      <c r="C7" s="13" t="s">
        <v>46</v>
      </c>
      <c r="D7" s="34">
        <f>COUNT($H$12:$H$31)</f>
        <v>20</v>
      </c>
      <c r="E7" s="35">
        <f>SUBTOTAL(2,$H$12:$H$31)</f>
        <v>5</v>
      </c>
    </row>
    <row r="8" spans="2:8" s="15" customFormat="1" ht="15" customHeight="1" x14ac:dyDescent="0.2">
      <c r="B8" s="53"/>
      <c r="C8" s="13" t="s">
        <v>47</v>
      </c>
      <c r="D8" s="32">
        <f>MAX($H$12:$H$31)</f>
        <v>3150</v>
      </c>
      <c r="E8" s="33">
        <f>SUBTOTAL(4,$H$12:$H$31)</f>
        <v>3150</v>
      </c>
    </row>
    <row r="9" spans="2:8" s="15" customFormat="1" ht="15" customHeight="1" x14ac:dyDescent="0.2">
      <c r="B9" s="54"/>
      <c r="C9" s="13" t="s">
        <v>48</v>
      </c>
      <c r="D9" s="32">
        <f>MIN($H$12:$H$31)</f>
        <v>835</v>
      </c>
      <c r="E9" s="33">
        <f>SUBTOTAL(5,$H$12:$H$31)</f>
        <v>1720.5</v>
      </c>
    </row>
    <row r="11" spans="2:8" ht="30" customHeight="1" x14ac:dyDescent="0.2">
      <c r="B11" s="2" t="s">
        <v>2</v>
      </c>
      <c r="C11" s="2" t="s">
        <v>3</v>
      </c>
      <c r="D11" s="2" t="s">
        <v>58</v>
      </c>
      <c r="E11" s="2" t="s">
        <v>50</v>
      </c>
      <c r="F11" s="2" t="s">
        <v>7</v>
      </c>
      <c r="G11" s="2" t="s">
        <v>8</v>
      </c>
      <c r="H11" s="2" t="s">
        <v>9</v>
      </c>
    </row>
    <row r="12" spans="2:8" ht="15" hidden="1" customHeight="1" x14ac:dyDescent="0.2">
      <c r="B12" s="36" t="s">
        <v>59</v>
      </c>
      <c r="C12" s="37" t="s">
        <v>11</v>
      </c>
      <c r="D12" s="38">
        <v>16</v>
      </c>
      <c r="E12" s="39" t="s">
        <v>60</v>
      </c>
      <c r="F12" s="40">
        <v>15</v>
      </c>
      <c r="G12" s="28">
        <v>160</v>
      </c>
      <c r="H12" s="41">
        <f>F12*G12</f>
        <v>2400</v>
      </c>
    </row>
    <row r="13" spans="2:8" ht="15" customHeight="1" x14ac:dyDescent="0.2">
      <c r="B13" s="36" t="s">
        <v>61</v>
      </c>
      <c r="C13" s="37" t="s">
        <v>33</v>
      </c>
      <c r="D13" s="38">
        <v>3</v>
      </c>
      <c r="E13" s="39" t="s">
        <v>52</v>
      </c>
      <c r="F13" s="40">
        <v>15.5</v>
      </c>
      <c r="G13" s="42">
        <v>111</v>
      </c>
      <c r="H13" s="41">
        <f t="shared" ref="H13:H31" si="0">F13*G13</f>
        <v>1720.5</v>
      </c>
    </row>
    <row r="14" spans="2:8" ht="15" hidden="1" customHeight="1" x14ac:dyDescent="0.2">
      <c r="B14" s="36" t="s">
        <v>62</v>
      </c>
      <c r="C14" s="43" t="s">
        <v>11</v>
      </c>
      <c r="D14" s="38">
        <v>16</v>
      </c>
      <c r="E14" s="39" t="s">
        <v>51</v>
      </c>
      <c r="F14" s="40">
        <v>6.15</v>
      </c>
      <c r="G14" s="28">
        <v>185</v>
      </c>
      <c r="H14" s="41">
        <f t="shared" si="0"/>
        <v>1137.75</v>
      </c>
    </row>
    <row r="15" spans="2:8" ht="15" hidden="1" customHeight="1" x14ac:dyDescent="0.2">
      <c r="B15" s="36" t="s">
        <v>63</v>
      </c>
      <c r="C15" s="37" t="s">
        <v>33</v>
      </c>
      <c r="D15" s="38">
        <v>7</v>
      </c>
      <c r="E15" s="39" t="s">
        <v>60</v>
      </c>
      <c r="F15" s="40">
        <v>6.45</v>
      </c>
      <c r="G15" s="42">
        <v>190</v>
      </c>
      <c r="H15" s="41">
        <f t="shared" si="0"/>
        <v>1225.5</v>
      </c>
    </row>
    <row r="16" spans="2:8" ht="15" customHeight="1" x14ac:dyDescent="0.2">
      <c r="B16" s="36" t="s">
        <v>64</v>
      </c>
      <c r="C16" s="37" t="s">
        <v>33</v>
      </c>
      <c r="D16" s="38">
        <v>8</v>
      </c>
      <c r="E16" s="39" t="s">
        <v>65</v>
      </c>
      <c r="F16" s="40">
        <v>10.5</v>
      </c>
      <c r="G16" s="42">
        <v>300</v>
      </c>
      <c r="H16" s="41">
        <f t="shared" si="0"/>
        <v>3150</v>
      </c>
    </row>
    <row r="17" spans="2:8" ht="15" hidden="1" customHeight="1" x14ac:dyDescent="0.2">
      <c r="B17" s="36" t="s">
        <v>66</v>
      </c>
      <c r="C17" s="43" t="s">
        <v>11</v>
      </c>
      <c r="D17" s="38">
        <v>23</v>
      </c>
      <c r="E17" s="39" t="s">
        <v>67</v>
      </c>
      <c r="F17" s="40">
        <v>7.5</v>
      </c>
      <c r="G17" s="28">
        <v>200</v>
      </c>
      <c r="H17" s="41">
        <f t="shared" si="0"/>
        <v>1500</v>
      </c>
    </row>
    <row r="18" spans="2:8" ht="15" hidden="1" customHeight="1" x14ac:dyDescent="0.2">
      <c r="B18" s="36" t="s">
        <v>68</v>
      </c>
      <c r="C18" s="37" t="s">
        <v>33</v>
      </c>
      <c r="D18" s="38">
        <v>23</v>
      </c>
      <c r="E18" s="39" t="s">
        <v>60</v>
      </c>
      <c r="F18" s="40">
        <v>7.5</v>
      </c>
      <c r="G18" s="42">
        <v>114</v>
      </c>
      <c r="H18" s="41">
        <f t="shared" si="0"/>
        <v>855</v>
      </c>
    </row>
    <row r="19" spans="2:8" ht="15" hidden="1" customHeight="1" x14ac:dyDescent="0.2">
      <c r="B19" s="36" t="s">
        <v>69</v>
      </c>
      <c r="C19" s="37" t="s">
        <v>33</v>
      </c>
      <c r="D19" s="38">
        <v>10</v>
      </c>
      <c r="E19" s="39" t="s">
        <v>51</v>
      </c>
      <c r="F19" s="40">
        <v>6</v>
      </c>
      <c r="G19" s="42">
        <v>170</v>
      </c>
      <c r="H19" s="41">
        <f t="shared" si="0"/>
        <v>1020</v>
      </c>
    </row>
    <row r="20" spans="2:8" ht="15" hidden="1" customHeight="1" x14ac:dyDescent="0.2">
      <c r="B20" s="36" t="s">
        <v>70</v>
      </c>
      <c r="C20" s="43" t="s">
        <v>11</v>
      </c>
      <c r="D20" s="38">
        <v>10</v>
      </c>
      <c r="E20" s="39" t="s">
        <v>67</v>
      </c>
      <c r="F20" s="40">
        <v>10.5</v>
      </c>
      <c r="G20" s="28">
        <v>132</v>
      </c>
      <c r="H20" s="41">
        <f t="shared" si="0"/>
        <v>1386</v>
      </c>
    </row>
    <row r="21" spans="2:8" ht="15" customHeight="1" x14ac:dyDescent="0.2">
      <c r="B21" s="36" t="s">
        <v>71</v>
      </c>
      <c r="C21" s="43" t="s">
        <v>33</v>
      </c>
      <c r="D21" s="38">
        <v>9</v>
      </c>
      <c r="E21" s="39" t="s">
        <v>51</v>
      </c>
      <c r="F21" s="40">
        <v>10</v>
      </c>
      <c r="G21" s="28">
        <v>300</v>
      </c>
      <c r="H21" s="41">
        <f t="shared" si="0"/>
        <v>3000</v>
      </c>
    </row>
    <row r="22" spans="2:8" ht="15" hidden="1" customHeight="1" x14ac:dyDescent="0.2">
      <c r="B22" s="36" t="s">
        <v>72</v>
      </c>
      <c r="C22" s="43" t="s">
        <v>11</v>
      </c>
      <c r="D22" s="38">
        <v>20</v>
      </c>
      <c r="E22" s="39" t="s">
        <v>51</v>
      </c>
      <c r="F22" s="40">
        <v>10</v>
      </c>
      <c r="G22" s="28">
        <v>231</v>
      </c>
      <c r="H22" s="41">
        <f t="shared" si="0"/>
        <v>2310</v>
      </c>
    </row>
    <row r="23" spans="2:8" ht="15" hidden="1" customHeight="1" x14ac:dyDescent="0.2">
      <c r="B23" s="36" t="s">
        <v>73</v>
      </c>
      <c r="C23" s="37" t="s">
        <v>33</v>
      </c>
      <c r="D23" s="38">
        <v>1</v>
      </c>
      <c r="E23" s="39" t="s">
        <v>60</v>
      </c>
      <c r="F23" s="40">
        <v>10.5</v>
      </c>
      <c r="G23" s="42">
        <v>150</v>
      </c>
      <c r="H23" s="41">
        <f t="shared" si="0"/>
        <v>1575</v>
      </c>
    </row>
    <row r="24" spans="2:8" ht="15" hidden="1" customHeight="1" x14ac:dyDescent="0.2">
      <c r="B24" s="36" t="s">
        <v>74</v>
      </c>
      <c r="C24" s="43" t="s">
        <v>11</v>
      </c>
      <c r="D24" s="38">
        <v>13</v>
      </c>
      <c r="E24" s="39" t="s">
        <v>67</v>
      </c>
      <c r="F24" s="40">
        <v>11.75</v>
      </c>
      <c r="G24" s="28">
        <v>185</v>
      </c>
      <c r="H24" s="41">
        <f t="shared" si="0"/>
        <v>2173.75</v>
      </c>
    </row>
    <row r="25" spans="2:8" ht="15" hidden="1" customHeight="1" x14ac:dyDescent="0.2">
      <c r="B25" s="36" t="s">
        <v>75</v>
      </c>
      <c r="C25" s="43" t="s">
        <v>11</v>
      </c>
      <c r="D25" s="38">
        <v>1</v>
      </c>
      <c r="E25" s="39" t="s">
        <v>60</v>
      </c>
      <c r="F25" s="40">
        <v>5</v>
      </c>
      <c r="G25" s="28">
        <v>167</v>
      </c>
      <c r="H25" s="41">
        <f t="shared" si="0"/>
        <v>835</v>
      </c>
    </row>
    <row r="26" spans="2:8" ht="15" hidden="1" customHeight="1" x14ac:dyDescent="0.2">
      <c r="B26" s="36" t="s">
        <v>76</v>
      </c>
      <c r="C26" s="37" t="s">
        <v>11</v>
      </c>
      <c r="D26" s="38">
        <v>3</v>
      </c>
      <c r="E26" s="39" t="s">
        <v>60</v>
      </c>
      <c r="F26" s="40">
        <v>7</v>
      </c>
      <c r="G26" s="42">
        <v>189</v>
      </c>
      <c r="H26" s="41">
        <f t="shared" si="0"/>
        <v>1323</v>
      </c>
    </row>
    <row r="27" spans="2:8" ht="15" hidden="1" customHeight="1" x14ac:dyDescent="0.2">
      <c r="B27" s="36" t="s">
        <v>77</v>
      </c>
      <c r="C27" s="37" t="s">
        <v>33</v>
      </c>
      <c r="D27" s="38">
        <v>9</v>
      </c>
      <c r="E27" s="39" t="s">
        <v>65</v>
      </c>
      <c r="F27" s="40">
        <v>6.5</v>
      </c>
      <c r="G27" s="42">
        <v>145</v>
      </c>
      <c r="H27" s="41">
        <f t="shared" si="0"/>
        <v>942.5</v>
      </c>
    </row>
    <row r="28" spans="2:8" ht="15" hidden="1" customHeight="1" x14ac:dyDescent="0.2">
      <c r="B28" s="36" t="s">
        <v>78</v>
      </c>
      <c r="C28" s="43" t="s">
        <v>11</v>
      </c>
      <c r="D28" s="38">
        <v>4</v>
      </c>
      <c r="E28" s="39" t="s">
        <v>67</v>
      </c>
      <c r="F28" s="40">
        <v>10.5</v>
      </c>
      <c r="G28" s="28">
        <v>170</v>
      </c>
      <c r="H28" s="41">
        <f t="shared" si="0"/>
        <v>1785</v>
      </c>
    </row>
    <row r="29" spans="2:8" ht="15" hidden="1" customHeight="1" x14ac:dyDescent="0.2">
      <c r="B29" s="36" t="s">
        <v>79</v>
      </c>
      <c r="C29" s="37" t="s">
        <v>11</v>
      </c>
      <c r="D29" s="38">
        <v>20</v>
      </c>
      <c r="E29" s="39" t="s">
        <v>80</v>
      </c>
      <c r="F29" s="40">
        <v>7.5</v>
      </c>
      <c r="G29" s="42">
        <v>188</v>
      </c>
      <c r="H29" s="41">
        <f t="shared" si="0"/>
        <v>1410</v>
      </c>
    </row>
    <row r="30" spans="2:8" ht="15" customHeight="1" x14ac:dyDescent="0.2">
      <c r="B30" s="36" t="s">
        <v>81</v>
      </c>
      <c r="C30" s="43" t="s">
        <v>33</v>
      </c>
      <c r="D30" s="38">
        <v>10</v>
      </c>
      <c r="E30" s="39" t="s">
        <v>51</v>
      </c>
      <c r="F30" s="40">
        <v>7</v>
      </c>
      <c r="G30" s="28">
        <v>300</v>
      </c>
      <c r="H30" s="41">
        <f t="shared" si="0"/>
        <v>2100</v>
      </c>
    </row>
    <row r="31" spans="2:8" ht="15" customHeight="1" x14ac:dyDescent="0.2">
      <c r="B31" s="36" t="s">
        <v>82</v>
      </c>
      <c r="C31" s="44" t="s">
        <v>33</v>
      </c>
      <c r="D31" s="38">
        <v>11</v>
      </c>
      <c r="E31" s="39" t="s">
        <v>67</v>
      </c>
      <c r="F31" s="40">
        <v>15</v>
      </c>
      <c r="G31" s="28">
        <v>160</v>
      </c>
      <c r="H31" s="41">
        <f t="shared" si="0"/>
        <v>2400</v>
      </c>
    </row>
    <row r="33" spans="5:5" ht="15" customHeight="1" x14ac:dyDescent="0.2">
      <c r="E33" s="45"/>
    </row>
  </sheetData>
  <autoFilter ref="B11:H31" xr:uid="{00000000-0009-0000-0000-000001000000}">
    <filterColumn colId="1">
      <filters>
        <filter val="žena"/>
      </filters>
    </filterColumn>
    <filterColumn colId="6">
      <dynamicFilter type="aboveAverage" val="1712.45"/>
    </filterColumn>
  </autoFilter>
  <mergeCells count="2">
    <mergeCell ref="B2:G2"/>
    <mergeCell ref="B5:B9"/>
  </mergeCells>
  <dataValidations count="2">
    <dataValidation type="list" allowBlank="1" showInputMessage="1" showErrorMessage="1" sqref="C12:C31" xr:uid="{9A41E4DB-1740-4AE6-A960-98E4C4B8A739}">
      <formula1>"žena,muž"</formula1>
    </dataValidation>
    <dataValidation type="decimal" errorStyle="warning" operator="greaterThanOrEqual" allowBlank="1" showInputMessage="1" showErrorMessage="1" sqref="F12:F31" xr:uid="{4CAFB6DD-9C45-4CF6-BE10-95508505AC2D}">
      <formula1>5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I30"/>
  <sheetViews>
    <sheetView workbookViewId="0">
      <selection activeCell="B2" sqref="B2:I2"/>
    </sheetView>
  </sheetViews>
  <sheetFormatPr defaultRowHeight="15" customHeight="1" x14ac:dyDescent="0.2"/>
  <cols>
    <col min="1" max="1" width="2.85546875" style="5" customWidth="1"/>
    <col min="2" max="9" width="21" style="5" customWidth="1"/>
    <col min="10" max="16384" width="9.140625" style="5"/>
  </cols>
  <sheetData>
    <row r="1" spans="2:9" ht="15" customHeight="1" thickBot="1" x14ac:dyDescent="0.25">
      <c r="B1" s="4"/>
      <c r="C1" s="4"/>
      <c r="D1" s="4"/>
    </row>
    <row r="2" spans="2:9" customFormat="1" ht="60" customHeight="1" thickBot="1" x14ac:dyDescent="0.25">
      <c r="B2" s="55" t="s">
        <v>49</v>
      </c>
      <c r="C2" s="56"/>
      <c r="D2" s="56"/>
      <c r="E2" s="56"/>
      <c r="F2" s="56"/>
      <c r="G2" s="56"/>
      <c r="H2" s="56"/>
      <c r="I2" s="57"/>
    </row>
    <row r="3" spans="2:9" ht="15" customHeight="1" x14ac:dyDescent="0.2">
      <c r="B3" s="4"/>
      <c r="C3" s="4"/>
      <c r="D3" s="4"/>
    </row>
    <row r="4" spans="2:9" ht="30" customHeight="1" x14ac:dyDescent="0.2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2:9" ht="15" customHeight="1" x14ac:dyDescent="0.2">
      <c r="B5" s="7" t="s">
        <v>10</v>
      </c>
      <c r="C5" s="8" t="s">
        <v>11</v>
      </c>
      <c r="D5" s="9" t="s">
        <v>12</v>
      </c>
      <c r="E5" s="9" t="s">
        <v>13</v>
      </c>
      <c r="F5" s="9" t="s">
        <v>14</v>
      </c>
      <c r="G5" s="10">
        <v>15</v>
      </c>
      <c r="H5" s="11">
        <v>160</v>
      </c>
      <c r="I5" s="10">
        <f>G5*H5</f>
        <v>2400</v>
      </c>
    </row>
    <row r="6" spans="2:9" ht="15" customHeight="1" x14ac:dyDescent="0.2">
      <c r="B6" s="7" t="s">
        <v>15</v>
      </c>
      <c r="C6" s="8" t="s">
        <v>11</v>
      </c>
      <c r="D6" s="9" t="s">
        <v>16</v>
      </c>
      <c r="E6" s="9" t="s">
        <v>17</v>
      </c>
      <c r="F6" s="9" t="s">
        <v>14</v>
      </c>
      <c r="G6" s="10">
        <v>15.5</v>
      </c>
      <c r="H6" s="12">
        <v>111</v>
      </c>
      <c r="I6" s="10">
        <f t="shared" ref="I6:I24" si="0">G6*H6</f>
        <v>1720.5</v>
      </c>
    </row>
    <row r="7" spans="2:9" ht="15" customHeight="1" x14ac:dyDescent="0.2">
      <c r="B7" s="7" t="s">
        <v>18</v>
      </c>
      <c r="C7" s="8" t="s">
        <v>11</v>
      </c>
      <c r="D7" s="9" t="s">
        <v>12</v>
      </c>
      <c r="E7" s="9" t="s">
        <v>19</v>
      </c>
      <c r="F7" s="9" t="s">
        <v>14</v>
      </c>
      <c r="G7" s="10">
        <v>6.45</v>
      </c>
      <c r="H7" s="12">
        <v>190</v>
      </c>
      <c r="I7" s="10">
        <f t="shared" si="0"/>
        <v>1225.5</v>
      </c>
    </row>
    <row r="8" spans="2:9" ht="15" customHeight="1" x14ac:dyDescent="0.2">
      <c r="B8" s="7" t="s">
        <v>20</v>
      </c>
      <c r="C8" s="8" t="s">
        <v>11</v>
      </c>
      <c r="D8" s="9" t="s">
        <v>12</v>
      </c>
      <c r="E8" s="9" t="s">
        <v>21</v>
      </c>
      <c r="F8" s="9" t="s">
        <v>22</v>
      </c>
      <c r="G8" s="10">
        <v>10.5</v>
      </c>
      <c r="H8" s="12">
        <v>100</v>
      </c>
      <c r="I8" s="10">
        <f t="shared" si="0"/>
        <v>1050</v>
      </c>
    </row>
    <row r="9" spans="2:9" ht="15" customHeight="1" x14ac:dyDescent="0.2">
      <c r="B9" s="7" t="s">
        <v>23</v>
      </c>
      <c r="C9" s="9" t="s">
        <v>11</v>
      </c>
      <c r="D9" s="9" t="s">
        <v>12</v>
      </c>
      <c r="E9" s="9" t="s">
        <v>19</v>
      </c>
      <c r="F9" s="9" t="s">
        <v>22</v>
      </c>
      <c r="G9" s="10">
        <v>7.5</v>
      </c>
      <c r="H9" s="11">
        <v>200</v>
      </c>
      <c r="I9" s="10">
        <f t="shared" si="0"/>
        <v>1500</v>
      </c>
    </row>
    <row r="10" spans="2:9" ht="15" customHeight="1" x14ac:dyDescent="0.2">
      <c r="B10" s="7" t="s">
        <v>24</v>
      </c>
      <c r="C10" s="8" t="s">
        <v>11</v>
      </c>
      <c r="D10" s="9" t="s">
        <v>12</v>
      </c>
      <c r="E10" s="9" t="s">
        <v>13</v>
      </c>
      <c r="F10" s="9" t="s">
        <v>22</v>
      </c>
      <c r="G10" s="10">
        <v>7.5</v>
      </c>
      <c r="H10" s="12">
        <v>114</v>
      </c>
      <c r="I10" s="10">
        <f t="shared" si="0"/>
        <v>855</v>
      </c>
    </row>
    <row r="11" spans="2:9" ht="15" customHeight="1" x14ac:dyDescent="0.2">
      <c r="B11" s="7" t="s">
        <v>25</v>
      </c>
      <c r="C11" s="8" t="s">
        <v>11</v>
      </c>
      <c r="D11" s="9" t="s">
        <v>12</v>
      </c>
      <c r="E11" s="9" t="s">
        <v>13</v>
      </c>
      <c r="F11" s="9" t="s">
        <v>22</v>
      </c>
      <c r="G11" s="10">
        <v>6</v>
      </c>
      <c r="H11" s="12">
        <v>170</v>
      </c>
      <c r="I11" s="10">
        <f t="shared" si="0"/>
        <v>1020</v>
      </c>
    </row>
    <row r="12" spans="2:9" ht="15" customHeight="1" x14ac:dyDescent="0.2">
      <c r="B12" s="7" t="s">
        <v>26</v>
      </c>
      <c r="C12" s="9" t="s">
        <v>11</v>
      </c>
      <c r="D12" s="9" t="s">
        <v>16</v>
      </c>
      <c r="E12" s="9" t="s">
        <v>17</v>
      </c>
      <c r="F12" s="9" t="s">
        <v>27</v>
      </c>
      <c r="G12" s="10">
        <v>10.5</v>
      </c>
      <c r="H12" s="11">
        <v>132</v>
      </c>
      <c r="I12" s="10">
        <f t="shared" si="0"/>
        <v>1386</v>
      </c>
    </row>
    <row r="13" spans="2:9" ht="15" customHeight="1" x14ac:dyDescent="0.2">
      <c r="B13" s="7" t="s">
        <v>28</v>
      </c>
      <c r="C13" s="9" t="s">
        <v>11</v>
      </c>
      <c r="D13" s="9" t="s">
        <v>16</v>
      </c>
      <c r="E13" s="9" t="s">
        <v>29</v>
      </c>
      <c r="F13" s="9" t="s">
        <v>22</v>
      </c>
      <c r="G13" s="10">
        <v>10.5</v>
      </c>
      <c r="H13" s="22">
        <v>192</v>
      </c>
      <c r="I13" s="10">
        <f t="shared" si="0"/>
        <v>2016</v>
      </c>
    </row>
    <row r="14" spans="2:9" ht="15" customHeight="1" x14ac:dyDescent="0.2">
      <c r="B14" s="7" t="s">
        <v>30</v>
      </c>
      <c r="C14" s="9" t="s">
        <v>11</v>
      </c>
      <c r="D14" s="9" t="s">
        <v>16</v>
      </c>
      <c r="E14" s="9" t="s">
        <v>29</v>
      </c>
      <c r="F14" s="9" t="s">
        <v>31</v>
      </c>
      <c r="G14" s="10">
        <v>15</v>
      </c>
      <c r="H14" s="11">
        <v>160</v>
      </c>
      <c r="I14" s="10">
        <f t="shared" si="0"/>
        <v>2400</v>
      </c>
    </row>
    <row r="15" spans="2:9" ht="15" customHeight="1" x14ac:dyDescent="0.2">
      <c r="B15" s="7" t="s">
        <v>32</v>
      </c>
      <c r="C15" s="9" t="s">
        <v>33</v>
      </c>
      <c r="D15" s="9" t="s">
        <v>12</v>
      </c>
      <c r="E15" s="9" t="s">
        <v>21</v>
      </c>
      <c r="F15" s="9" t="s">
        <v>14</v>
      </c>
      <c r="G15" s="10">
        <v>6.15</v>
      </c>
      <c r="H15" s="11">
        <v>185</v>
      </c>
      <c r="I15" s="10">
        <f t="shared" si="0"/>
        <v>1137.75</v>
      </c>
    </row>
    <row r="16" spans="2:9" ht="15" customHeight="1" x14ac:dyDescent="0.2">
      <c r="B16" s="7" t="s">
        <v>34</v>
      </c>
      <c r="C16" s="9" t="s">
        <v>33</v>
      </c>
      <c r="D16" s="9" t="s">
        <v>16</v>
      </c>
      <c r="E16" s="9" t="s">
        <v>17</v>
      </c>
      <c r="F16" s="9" t="s">
        <v>31</v>
      </c>
      <c r="G16" s="10">
        <v>10</v>
      </c>
      <c r="H16" s="11">
        <v>203</v>
      </c>
      <c r="I16" s="10">
        <f t="shared" si="0"/>
        <v>2030</v>
      </c>
    </row>
    <row r="17" spans="2:9" ht="15" customHeight="1" x14ac:dyDescent="0.2">
      <c r="B17" s="7" t="s">
        <v>35</v>
      </c>
      <c r="C17" s="9" t="s">
        <v>33</v>
      </c>
      <c r="D17" s="9" t="s">
        <v>12</v>
      </c>
      <c r="E17" s="9" t="s">
        <v>19</v>
      </c>
      <c r="F17" s="9" t="s">
        <v>31</v>
      </c>
      <c r="G17" s="10">
        <v>10</v>
      </c>
      <c r="H17" s="11">
        <v>231</v>
      </c>
      <c r="I17" s="10">
        <f t="shared" si="0"/>
        <v>2310</v>
      </c>
    </row>
    <row r="18" spans="2:9" ht="15" customHeight="1" x14ac:dyDescent="0.2">
      <c r="B18" s="7" t="s">
        <v>36</v>
      </c>
      <c r="C18" s="8" t="s">
        <v>33</v>
      </c>
      <c r="D18" s="9" t="s">
        <v>16</v>
      </c>
      <c r="E18" s="9" t="s">
        <v>29</v>
      </c>
      <c r="F18" s="9" t="s">
        <v>14</v>
      </c>
      <c r="G18" s="10">
        <v>10.5</v>
      </c>
      <c r="H18" s="12">
        <v>189</v>
      </c>
      <c r="I18" s="10">
        <f t="shared" si="0"/>
        <v>1984.5</v>
      </c>
    </row>
    <row r="19" spans="2:9" ht="15" customHeight="1" x14ac:dyDescent="0.2">
      <c r="B19" s="7" t="s">
        <v>37</v>
      </c>
      <c r="C19" s="9" t="s">
        <v>33</v>
      </c>
      <c r="D19" s="9" t="s">
        <v>12</v>
      </c>
      <c r="E19" s="9" t="s">
        <v>13</v>
      </c>
      <c r="F19" s="9" t="s">
        <v>22</v>
      </c>
      <c r="G19" s="10">
        <v>11.75</v>
      </c>
      <c r="H19" s="11">
        <v>185</v>
      </c>
      <c r="I19" s="10">
        <f t="shared" si="0"/>
        <v>2173.75</v>
      </c>
    </row>
    <row r="20" spans="2:9" ht="15" customHeight="1" x14ac:dyDescent="0.2">
      <c r="B20" s="7" t="s">
        <v>38</v>
      </c>
      <c r="C20" s="9" t="s">
        <v>33</v>
      </c>
      <c r="D20" s="9" t="s">
        <v>12</v>
      </c>
      <c r="E20" s="9" t="s">
        <v>13</v>
      </c>
      <c r="F20" s="9" t="s">
        <v>22</v>
      </c>
      <c r="G20" s="10">
        <v>5</v>
      </c>
      <c r="H20" s="11">
        <v>167</v>
      </c>
      <c r="I20" s="10">
        <f t="shared" si="0"/>
        <v>835</v>
      </c>
    </row>
    <row r="21" spans="2:9" ht="15" customHeight="1" x14ac:dyDescent="0.2">
      <c r="B21" s="7" t="s">
        <v>39</v>
      </c>
      <c r="C21" s="8" t="s">
        <v>33</v>
      </c>
      <c r="D21" s="9" t="s">
        <v>16</v>
      </c>
      <c r="E21" s="9" t="s">
        <v>17</v>
      </c>
      <c r="F21" s="9" t="s">
        <v>22</v>
      </c>
      <c r="G21" s="10">
        <v>7</v>
      </c>
      <c r="H21" s="24">
        <v>150</v>
      </c>
      <c r="I21" s="10">
        <f t="shared" si="0"/>
        <v>1050</v>
      </c>
    </row>
    <row r="22" spans="2:9" ht="15" customHeight="1" x14ac:dyDescent="0.2">
      <c r="B22" s="7" t="s">
        <v>40</v>
      </c>
      <c r="C22" s="8" t="s">
        <v>33</v>
      </c>
      <c r="D22" s="9" t="s">
        <v>12</v>
      </c>
      <c r="E22" s="9" t="s">
        <v>19</v>
      </c>
      <c r="F22" s="9" t="s">
        <v>22</v>
      </c>
      <c r="G22" s="10">
        <v>6.5</v>
      </c>
      <c r="H22" s="12">
        <v>145</v>
      </c>
      <c r="I22" s="10">
        <f t="shared" si="0"/>
        <v>942.5</v>
      </c>
    </row>
    <row r="23" spans="2:9" ht="15" customHeight="1" x14ac:dyDescent="0.2">
      <c r="B23" s="7" t="s">
        <v>41</v>
      </c>
      <c r="C23" s="8" t="s">
        <v>33</v>
      </c>
      <c r="D23" s="9" t="s">
        <v>12</v>
      </c>
      <c r="E23" s="9" t="s">
        <v>19</v>
      </c>
      <c r="F23" s="9" t="s">
        <v>27</v>
      </c>
      <c r="G23" s="10">
        <v>7.5</v>
      </c>
      <c r="H23" s="12">
        <v>188</v>
      </c>
      <c r="I23" s="10">
        <f t="shared" si="0"/>
        <v>1410</v>
      </c>
    </row>
    <row r="24" spans="2:9" ht="15" customHeight="1" x14ac:dyDescent="0.2">
      <c r="B24" s="7" t="s">
        <v>42</v>
      </c>
      <c r="C24" s="9" t="s">
        <v>33</v>
      </c>
      <c r="D24" s="9" t="s">
        <v>16</v>
      </c>
      <c r="E24" s="9" t="s">
        <v>17</v>
      </c>
      <c r="F24" s="9" t="s">
        <v>27</v>
      </c>
      <c r="G24" s="10">
        <v>7</v>
      </c>
      <c r="H24" s="11">
        <v>300</v>
      </c>
      <c r="I24" s="10">
        <f t="shared" si="0"/>
        <v>2100</v>
      </c>
    </row>
    <row r="25" spans="2:9" ht="15" customHeight="1" collapsed="1" x14ac:dyDescent="0.2"/>
    <row r="26" spans="2:9" s="15" customFormat="1" ht="15" customHeight="1" x14ac:dyDescent="0.2">
      <c r="B26" s="52" t="s">
        <v>43</v>
      </c>
      <c r="C26" s="13" t="s">
        <v>44</v>
      </c>
      <c r="D26" s="14" t="s">
        <v>0</v>
      </c>
      <c r="E26" s="5"/>
      <c r="F26" s="5"/>
      <c r="G26" s="5"/>
    </row>
    <row r="27" spans="2:9" s="15" customFormat="1" ht="15" customHeight="1" x14ac:dyDescent="0.2">
      <c r="B27" s="53"/>
      <c r="C27" s="13" t="s">
        <v>45</v>
      </c>
      <c r="D27" s="14" t="s">
        <v>0</v>
      </c>
      <c r="E27" s="5"/>
      <c r="F27" s="5"/>
      <c r="G27" s="5"/>
    </row>
    <row r="28" spans="2:9" s="15" customFormat="1" ht="15" customHeight="1" x14ac:dyDescent="0.2">
      <c r="B28" s="53"/>
      <c r="C28" s="13" t="s">
        <v>46</v>
      </c>
      <c r="D28" s="16" t="s">
        <v>0</v>
      </c>
      <c r="E28" s="5"/>
      <c r="F28" s="5"/>
      <c r="G28" s="5"/>
    </row>
    <row r="29" spans="2:9" s="15" customFormat="1" ht="15" customHeight="1" x14ac:dyDescent="0.2">
      <c r="B29" s="53"/>
      <c r="C29" s="13" t="s">
        <v>47</v>
      </c>
      <c r="D29" s="14" t="s">
        <v>0</v>
      </c>
      <c r="E29" s="5"/>
      <c r="F29" s="5"/>
      <c r="G29" s="5"/>
    </row>
    <row r="30" spans="2:9" s="15" customFormat="1" ht="15" customHeight="1" x14ac:dyDescent="0.2">
      <c r="B30" s="54"/>
      <c r="C30" s="13" t="s">
        <v>48</v>
      </c>
      <c r="D30" s="14" t="s">
        <v>0</v>
      </c>
      <c r="E30" s="5"/>
      <c r="F30" s="5"/>
      <c r="G30" s="5"/>
    </row>
  </sheetData>
  <mergeCells count="2">
    <mergeCell ref="B26:B30"/>
    <mergeCell ref="B2:I2"/>
  </mergeCells>
  <dataValidations count="5">
    <dataValidation type="list" allowBlank="1" showInputMessage="1" showErrorMessage="1" error="Takové pohlaví přece neexistuje. ;-)" sqref="C5:C24" xr:uid="{00000000-0002-0000-0400-000000000000}">
      <formula1>"žena,muž"</formula1>
    </dataValidation>
    <dataValidation type="list" allowBlank="1" showInputMessage="1" showErrorMessage="1" sqref="F5:F24" xr:uid="{00000000-0002-0000-0400-000001000000}">
      <formula1>"oddělení 1,oddělení 2,oddělení 3,oddělení 4"</formula1>
    </dataValidation>
    <dataValidation type="list" allowBlank="1" showInputMessage="1" showErrorMessage="1" sqref="D5:D24" xr:uid="{00000000-0002-0000-0400-000002000000}">
      <formula1>"THP,dělník"</formula1>
    </dataValidation>
    <dataValidation type="list" allowBlank="1" showInputMessage="1" showErrorMessage="1" sqref="E5:E24" xr:uid="{00000000-0002-0000-0400-000003000000}">
      <formula1>"účetní,propagace,technolog,nástrojař,manipulant"</formula1>
    </dataValidation>
    <dataValidation type="decimal" operator="greaterThanOrEqual" allowBlank="1" showInputMessage="1" showErrorMessage="1" error="U nás ve firmě berou všichni 5 € a víc!" sqref="G5:G24" xr:uid="{00000000-0002-0000-0400-000004000000}">
      <formula1>5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B1:I30"/>
  <sheetViews>
    <sheetView workbookViewId="0">
      <selection activeCell="B2" sqref="B2:I2"/>
    </sheetView>
  </sheetViews>
  <sheetFormatPr defaultRowHeight="15" customHeight="1" x14ac:dyDescent="0.2"/>
  <cols>
    <col min="1" max="1" width="2.85546875" style="17" customWidth="1"/>
    <col min="2" max="9" width="21" style="17" customWidth="1"/>
    <col min="10" max="16384" width="9.140625" style="17"/>
  </cols>
  <sheetData>
    <row r="1" spans="2:9" ht="15" customHeight="1" thickBot="1" x14ac:dyDescent="0.25">
      <c r="B1" s="18"/>
      <c r="C1" s="18"/>
      <c r="D1" s="18"/>
    </row>
    <row r="2" spans="2:9" s="3" customFormat="1" ht="60" customHeight="1" thickBot="1" x14ac:dyDescent="0.25">
      <c r="B2" s="58" t="s">
        <v>1</v>
      </c>
      <c r="C2" s="59"/>
      <c r="D2" s="59"/>
      <c r="E2" s="59"/>
      <c r="F2" s="59"/>
      <c r="G2" s="59"/>
      <c r="H2" s="59"/>
      <c r="I2" s="60"/>
    </row>
    <row r="3" spans="2:9" ht="15" customHeight="1" x14ac:dyDescent="0.2">
      <c r="B3" s="18"/>
      <c r="C3" s="18"/>
      <c r="D3" s="18"/>
    </row>
    <row r="4" spans="2:9" ht="30" customHeight="1" x14ac:dyDescent="0.2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2:9" s="5" customFormat="1" ht="15" hidden="1" customHeight="1" x14ac:dyDescent="0.2">
      <c r="B5" s="7" t="s">
        <v>10</v>
      </c>
      <c r="C5" s="8" t="s">
        <v>11</v>
      </c>
      <c r="D5" s="9" t="s">
        <v>12</v>
      </c>
      <c r="E5" s="9" t="s">
        <v>13</v>
      </c>
      <c r="F5" s="9" t="s">
        <v>14</v>
      </c>
      <c r="G5" s="10">
        <v>15</v>
      </c>
      <c r="H5" s="11">
        <v>160</v>
      </c>
      <c r="I5" s="10">
        <f>G5*H5</f>
        <v>2400</v>
      </c>
    </row>
    <row r="6" spans="2:9" s="5" customFormat="1" ht="15" hidden="1" customHeight="1" x14ac:dyDescent="0.2">
      <c r="B6" s="7" t="s">
        <v>15</v>
      </c>
      <c r="C6" s="8" t="s">
        <v>11</v>
      </c>
      <c r="D6" s="9" t="s">
        <v>16</v>
      </c>
      <c r="E6" s="9" t="s">
        <v>17</v>
      </c>
      <c r="F6" s="9" t="s">
        <v>14</v>
      </c>
      <c r="G6" s="10">
        <v>15.5</v>
      </c>
      <c r="H6" s="12">
        <v>111</v>
      </c>
      <c r="I6" s="10">
        <f t="shared" ref="I6:I24" si="0">G6*H6</f>
        <v>1720.5</v>
      </c>
    </row>
    <row r="7" spans="2:9" s="5" customFormat="1" ht="15" hidden="1" customHeight="1" x14ac:dyDescent="0.2">
      <c r="B7" s="7" t="s">
        <v>18</v>
      </c>
      <c r="C7" s="8" t="s">
        <v>11</v>
      </c>
      <c r="D7" s="9" t="s">
        <v>12</v>
      </c>
      <c r="E7" s="9" t="s">
        <v>19</v>
      </c>
      <c r="F7" s="9" t="s">
        <v>14</v>
      </c>
      <c r="G7" s="10">
        <v>6.45</v>
      </c>
      <c r="H7" s="12">
        <v>190</v>
      </c>
      <c r="I7" s="10">
        <f t="shared" si="0"/>
        <v>1225.5</v>
      </c>
    </row>
    <row r="8" spans="2:9" s="5" customFormat="1" ht="15" hidden="1" customHeight="1" x14ac:dyDescent="0.2">
      <c r="B8" s="7" t="s">
        <v>20</v>
      </c>
      <c r="C8" s="8" t="s">
        <v>11</v>
      </c>
      <c r="D8" s="9" t="s">
        <v>12</v>
      </c>
      <c r="E8" s="9" t="s">
        <v>21</v>
      </c>
      <c r="F8" s="9" t="s">
        <v>22</v>
      </c>
      <c r="G8" s="10">
        <v>10.5</v>
      </c>
      <c r="H8" s="12">
        <v>100</v>
      </c>
      <c r="I8" s="10">
        <f t="shared" si="0"/>
        <v>1050</v>
      </c>
    </row>
    <row r="9" spans="2:9" s="5" customFormat="1" ht="15" hidden="1" customHeight="1" x14ac:dyDescent="0.2">
      <c r="B9" s="7" t="s">
        <v>23</v>
      </c>
      <c r="C9" s="9" t="s">
        <v>11</v>
      </c>
      <c r="D9" s="9" t="s">
        <v>12</v>
      </c>
      <c r="E9" s="9" t="s">
        <v>19</v>
      </c>
      <c r="F9" s="9" t="s">
        <v>22</v>
      </c>
      <c r="G9" s="10">
        <v>7.5</v>
      </c>
      <c r="H9" s="11">
        <v>200</v>
      </c>
      <c r="I9" s="10">
        <f t="shared" si="0"/>
        <v>1500</v>
      </c>
    </row>
    <row r="10" spans="2:9" s="5" customFormat="1" ht="15" hidden="1" customHeight="1" x14ac:dyDescent="0.2">
      <c r="B10" s="7" t="s">
        <v>24</v>
      </c>
      <c r="C10" s="8" t="s">
        <v>11</v>
      </c>
      <c r="D10" s="9" t="s">
        <v>12</v>
      </c>
      <c r="E10" s="9" t="s">
        <v>13</v>
      </c>
      <c r="F10" s="9" t="s">
        <v>22</v>
      </c>
      <c r="G10" s="10">
        <v>7.5</v>
      </c>
      <c r="H10" s="12">
        <v>114</v>
      </c>
      <c r="I10" s="10">
        <f t="shared" si="0"/>
        <v>855</v>
      </c>
    </row>
    <row r="11" spans="2:9" s="5" customFormat="1" ht="15" hidden="1" customHeight="1" x14ac:dyDescent="0.2">
      <c r="B11" s="7" t="s">
        <v>25</v>
      </c>
      <c r="C11" s="8" t="s">
        <v>11</v>
      </c>
      <c r="D11" s="9" t="s">
        <v>12</v>
      </c>
      <c r="E11" s="9" t="s">
        <v>13</v>
      </c>
      <c r="F11" s="9" t="s">
        <v>22</v>
      </c>
      <c r="G11" s="10">
        <v>6</v>
      </c>
      <c r="H11" s="12">
        <v>170</v>
      </c>
      <c r="I11" s="10">
        <f t="shared" si="0"/>
        <v>1020</v>
      </c>
    </row>
    <row r="12" spans="2:9" s="5" customFormat="1" ht="15" hidden="1" customHeight="1" x14ac:dyDescent="0.2">
      <c r="B12" s="7" t="s">
        <v>26</v>
      </c>
      <c r="C12" s="9" t="s">
        <v>11</v>
      </c>
      <c r="D12" s="9" t="s">
        <v>16</v>
      </c>
      <c r="E12" s="9" t="s">
        <v>17</v>
      </c>
      <c r="F12" s="9" t="s">
        <v>27</v>
      </c>
      <c r="G12" s="10">
        <v>10.5</v>
      </c>
      <c r="H12" s="11">
        <v>132</v>
      </c>
      <c r="I12" s="10">
        <f t="shared" si="0"/>
        <v>1386</v>
      </c>
    </row>
    <row r="13" spans="2:9" ht="15" customHeight="1" x14ac:dyDescent="0.2">
      <c r="B13" s="19" t="s">
        <v>28</v>
      </c>
      <c r="C13" s="20" t="s">
        <v>11</v>
      </c>
      <c r="D13" s="20" t="s">
        <v>16</v>
      </c>
      <c r="E13" s="20" t="s">
        <v>29</v>
      </c>
      <c r="F13" s="20" t="s">
        <v>22</v>
      </c>
      <c r="G13" s="21">
        <v>10.5</v>
      </c>
      <c r="H13" s="22">
        <v>192</v>
      </c>
      <c r="I13" s="21">
        <f t="shared" si="0"/>
        <v>2016</v>
      </c>
    </row>
    <row r="14" spans="2:9" s="5" customFormat="1" ht="15" hidden="1" customHeight="1" x14ac:dyDescent="0.2">
      <c r="B14" s="7" t="s">
        <v>30</v>
      </c>
      <c r="C14" s="9" t="s">
        <v>11</v>
      </c>
      <c r="D14" s="9" t="s">
        <v>16</v>
      </c>
      <c r="E14" s="9" t="s">
        <v>29</v>
      </c>
      <c r="F14" s="9" t="s">
        <v>31</v>
      </c>
      <c r="G14" s="10">
        <v>15</v>
      </c>
      <c r="H14" s="11">
        <v>160</v>
      </c>
      <c r="I14" s="10">
        <f t="shared" si="0"/>
        <v>2400</v>
      </c>
    </row>
    <row r="15" spans="2:9" s="5" customFormat="1" ht="15" hidden="1" customHeight="1" x14ac:dyDescent="0.2">
      <c r="B15" s="7" t="s">
        <v>32</v>
      </c>
      <c r="C15" s="9" t="s">
        <v>33</v>
      </c>
      <c r="D15" s="9" t="s">
        <v>12</v>
      </c>
      <c r="E15" s="9" t="s">
        <v>21</v>
      </c>
      <c r="F15" s="9" t="s">
        <v>14</v>
      </c>
      <c r="G15" s="10">
        <v>6.15</v>
      </c>
      <c r="H15" s="11">
        <v>185</v>
      </c>
      <c r="I15" s="10">
        <f t="shared" si="0"/>
        <v>1137.75</v>
      </c>
    </row>
    <row r="16" spans="2:9" s="5" customFormat="1" ht="15" hidden="1" customHeight="1" x14ac:dyDescent="0.2">
      <c r="B16" s="7" t="s">
        <v>34</v>
      </c>
      <c r="C16" s="9" t="s">
        <v>33</v>
      </c>
      <c r="D16" s="9" t="s">
        <v>16</v>
      </c>
      <c r="E16" s="9" t="s">
        <v>17</v>
      </c>
      <c r="F16" s="9" t="s">
        <v>31</v>
      </c>
      <c r="G16" s="10">
        <v>10</v>
      </c>
      <c r="H16" s="11">
        <v>203</v>
      </c>
      <c r="I16" s="10">
        <f t="shared" si="0"/>
        <v>2030</v>
      </c>
    </row>
    <row r="17" spans="2:9" s="5" customFormat="1" ht="15" hidden="1" customHeight="1" x14ac:dyDescent="0.2">
      <c r="B17" s="7" t="s">
        <v>35</v>
      </c>
      <c r="C17" s="9" t="s">
        <v>33</v>
      </c>
      <c r="D17" s="9" t="s">
        <v>12</v>
      </c>
      <c r="E17" s="9" t="s">
        <v>19</v>
      </c>
      <c r="F17" s="9" t="s">
        <v>31</v>
      </c>
      <c r="G17" s="10">
        <v>10</v>
      </c>
      <c r="H17" s="11">
        <v>231</v>
      </c>
      <c r="I17" s="10">
        <f t="shared" si="0"/>
        <v>2310</v>
      </c>
    </row>
    <row r="18" spans="2:9" s="5" customFormat="1" ht="15" customHeight="1" x14ac:dyDescent="0.2">
      <c r="B18" s="7" t="s">
        <v>36</v>
      </c>
      <c r="C18" s="8" t="s">
        <v>33</v>
      </c>
      <c r="D18" s="9" t="s">
        <v>16</v>
      </c>
      <c r="E18" s="9" t="s">
        <v>29</v>
      </c>
      <c r="F18" s="9" t="s">
        <v>14</v>
      </c>
      <c r="G18" s="10">
        <v>10.5</v>
      </c>
      <c r="H18" s="12">
        <v>189</v>
      </c>
      <c r="I18" s="10">
        <f>G18*H18</f>
        <v>1984.5</v>
      </c>
    </row>
    <row r="19" spans="2:9" s="5" customFormat="1" ht="15" hidden="1" customHeight="1" x14ac:dyDescent="0.2">
      <c r="B19" s="7" t="s">
        <v>37</v>
      </c>
      <c r="C19" s="9" t="s">
        <v>33</v>
      </c>
      <c r="D19" s="9" t="s">
        <v>12</v>
      </c>
      <c r="E19" s="9" t="s">
        <v>13</v>
      </c>
      <c r="F19" s="9" t="s">
        <v>22</v>
      </c>
      <c r="G19" s="10">
        <v>11.75</v>
      </c>
      <c r="H19" s="11">
        <v>185</v>
      </c>
      <c r="I19" s="10">
        <f t="shared" si="0"/>
        <v>2173.75</v>
      </c>
    </row>
    <row r="20" spans="2:9" s="5" customFormat="1" ht="15" hidden="1" customHeight="1" x14ac:dyDescent="0.2">
      <c r="B20" s="7" t="s">
        <v>38</v>
      </c>
      <c r="C20" s="9" t="s">
        <v>33</v>
      </c>
      <c r="D20" s="9" t="s">
        <v>12</v>
      </c>
      <c r="E20" s="9" t="s">
        <v>13</v>
      </c>
      <c r="F20" s="9" t="s">
        <v>22</v>
      </c>
      <c r="G20" s="10">
        <v>5</v>
      </c>
      <c r="H20" s="11">
        <v>167</v>
      </c>
      <c r="I20" s="10">
        <f t="shared" si="0"/>
        <v>835</v>
      </c>
    </row>
    <row r="21" spans="2:9" ht="15" hidden="1" customHeight="1" x14ac:dyDescent="0.2">
      <c r="B21" s="19" t="s">
        <v>39</v>
      </c>
      <c r="C21" s="23" t="s">
        <v>33</v>
      </c>
      <c r="D21" s="20" t="s">
        <v>16</v>
      </c>
      <c r="E21" s="20" t="s">
        <v>17</v>
      </c>
      <c r="F21" s="20" t="s">
        <v>22</v>
      </c>
      <c r="G21" s="21">
        <v>7</v>
      </c>
      <c r="H21" s="24">
        <v>150</v>
      </c>
      <c r="I21" s="21">
        <f t="shared" si="0"/>
        <v>1050</v>
      </c>
    </row>
    <row r="22" spans="2:9" s="5" customFormat="1" ht="15" hidden="1" customHeight="1" x14ac:dyDescent="0.2">
      <c r="B22" s="7" t="s">
        <v>40</v>
      </c>
      <c r="C22" s="8" t="s">
        <v>33</v>
      </c>
      <c r="D22" s="9" t="s">
        <v>12</v>
      </c>
      <c r="E22" s="9" t="s">
        <v>19</v>
      </c>
      <c r="F22" s="9" t="s">
        <v>22</v>
      </c>
      <c r="G22" s="10">
        <v>6.5</v>
      </c>
      <c r="H22" s="12">
        <v>145</v>
      </c>
      <c r="I22" s="10">
        <f t="shared" si="0"/>
        <v>942.5</v>
      </c>
    </row>
    <row r="23" spans="2:9" s="5" customFormat="1" ht="15" hidden="1" customHeight="1" x14ac:dyDescent="0.2">
      <c r="B23" s="7" t="s">
        <v>41</v>
      </c>
      <c r="C23" s="8" t="s">
        <v>33</v>
      </c>
      <c r="D23" s="9" t="s">
        <v>12</v>
      </c>
      <c r="E23" s="9" t="s">
        <v>19</v>
      </c>
      <c r="F23" s="9" t="s">
        <v>27</v>
      </c>
      <c r="G23" s="10">
        <v>7.5</v>
      </c>
      <c r="H23" s="12">
        <v>188</v>
      </c>
      <c r="I23" s="10">
        <f t="shared" si="0"/>
        <v>1410</v>
      </c>
    </row>
    <row r="24" spans="2:9" s="5" customFormat="1" ht="15" hidden="1" customHeight="1" x14ac:dyDescent="0.2">
      <c r="B24" s="7" t="s">
        <v>42</v>
      </c>
      <c r="C24" s="9" t="s">
        <v>33</v>
      </c>
      <c r="D24" s="9" t="s">
        <v>16</v>
      </c>
      <c r="E24" s="9" t="s">
        <v>17</v>
      </c>
      <c r="F24" s="9" t="s">
        <v>27</v>
      </c>
      <c r="G24" s="10">
        <v>7</v>
      </c>
      <c r="H24" s="11">
        <v>300</v>
      </c>
      <c r="I24" s="10">
        <f t="shared" si="0"/>
        <v>2100</v>
      </c>
    </row>
    <row r="25" spans="2:9" ht="15" customHeight="1" collapsed="1" x14ac:dyDescent="0.2"/>
    <row r="26" spans="2:9" s="25" customFormat="1" ht="15" customHeight="1" x14ac:dyDescent="0.2">
      <c r="B26" s="61" t="s">
        <v>43</v>
      </c>
      <c r="C26" s="1" t="s">
        <v>44</v>
      </c>
      <c r="D26" s="26">
        <f>SUBTOTAL(9,$I$5:$I$24)</f>
        <v>4000.5</v>
      </c>
      <c r="E26" s="17"/>
      <c r="F26" s="17"/>
      <c r="G26" s="17"/>
    </row>
    <row r="27" spans="2:9" s="25" customFormat="1" ht="15" customHeight="1" x14ac:dyDescent="0.2">
      <c r="B27" s="62"/>
      <c r="C27" s="1" t="s">
        <v>45</v>
      </c>
      <c r="D27" s="26">
        <f>SUBTOTAL(1,$I$5:$I$24)</f>
        <v>2000.25</v>
      </c>
      <c r="E27" s="17"/>
      <c r="F27" s="17"/>
      <c r="G27" s="17"/>
    </row>
    <row r="28" spans="2:9" s="25" customFormat="1" ht="15" customHeight="1" x14ac:dyDescent="0.2">
      <c r="B28" s="62"/>
      <c r="C28" s="1" t="s">
        <v>46</v>
      </c>
      <c r="D28" s="27">
        <f>SUBTOTAL(3,$I$5:$I$24)</f>
        <v>2</v>
      </c>
      <c r="E28" s="17"/>
      <c r="F28" s="17"/>
      <c r="G28" s="17"/>
    </row>
    <row r="29" spans="2:9" s="25" customFormat="1" ht="15" customHeight="1" x14ac:dyDescent="0.2">
      <c r="B29" s="62"/>
      <c r="C29" s="1" t="s">
        <v>47</v>
      </c>
      <c r="D29" s="26">
        <f>SUBTOTAL(4,$I$5:$I$24)</f>
        <v>2016</v>
      </c>
      <c r="E29" s="17"/>
      <c r="F29" s="17"/>
      <c r="G29" s="17"/>
    </row>
    <row r="30" spans="2:9" s="25" customFormat="1" ht="15" customHeight="1" x14ac:dyDescent="0.2">
      <c r="B30" s="63"/>
      <c r="C30" s="1" t="s">
        <v>48</v>
      </c>
      <c r="D30" s="26">
        <f>SUBTOTAL(5,$I$5:$I$24)</f>
        <v>1984.5</v>
      </c>
      <c r="E30" s="17"/>
      <c r="F30" s="17"/>
      <c r="G30" s="17"/>
    </row>
  </sheetData>
  <sheetProtection algorithmName="SHA-512" hashValue="nbgH5HUjAhHiwWUVGQChjvZqDAaOuaDxsfXgMQXlS6EN7c++OkjS+ezRQCs4tIMyNAWDkuKyMrZe3VUYqWDTkw==" saltValue="CgxGAJ9AxOukSXFNqM1Mvw==" spinCount="100000" sheet="1" objects="1" scenarios="1"/>
  <autoFilter ref="B4:I24" xr:uid="{00000000-0009-0000-0000-000005000000}">
    <filterColumn colId="2">
      <filters>
        <filter val="THP"/>
      </filters>
    </filterColumn>
    <filterColumn colId="4">
      <filters>
        <filter val="oddělení 3"/>
        <filter val="oddělení 4"/>
      </filters>
    </filterColumn>
    <filterColumn colId="6">
      <dynamicFilter type="aboveAverage" val="173.6"/>
    </filterColumn>
  </autoFilter>
  <mergeCells count="2">
    <mergeCell ref="B2:I2"/>
    <mergeCell ref="B26:B30"/>
  </mergeCells>
  <dataValidations count="5">
    <dataValidation type="decimal" operator="greaterThanOrEqual" allowBlank="1" showInputMessage="1" showErrorMessage="1" error="U nás ve firmě berou všichni 5 € a víc!" sqref="G5:G24" xr:uid="{00000000-0002-0000-0500-000000000000}">
      <formula1>5</formula1>
    </dataValidation>
    <dataValidation type="list" allowBlank="1" showInputMessage="1" showErrorMessage="1" sqref="E5:E24" xr:uid="{00000000-0002-0000-0500-000001000000}">
      <formula1>"účetní,propagace,technolog,nástrojař,manipulant"</formula1>
    </dataValidation>
    <dataValidation type="list" allowBlank="1" showInputMessage="1" showErrorMessage="1" sqref="D5:D24" xr:uid="{00000000-0002-0000-0500-000002000000}">
      <formula1>"THP,dělník"</formula1>
    </dataValidation>
    <dataValidation type="list" allowBlank="1" showInputMessage="1" showErrorMessage="1" sqref="F5:F24" xr:uid="{00000000-0002-0000-0500-000003000000}">
      <formula1>"oddělení 1,oddělení 2,oddělení 3,oddělení 4"</formula1>
    </dataValidation>
    <dataValidation type="list" allowBlank="1" showInputMessage="1" showErrorMessage="1" error="Takové pohlaví přece neexistuje. ;-)" sqref="C5:C24" xr:uid="{00000000-0002-0000-0500-000004000000}">
      <formula1>"žena,muž"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103C-4B45-47E9-879C-E9274D4E0C15}">
  <sheetPr>
    <tabColor rgb="FFFFFF00"/>
  </sheetPr>
  <dimension ref="B1:I30"/>
  <sheetViews>
    <sheetView workbookViewId="0">
      <selection activeCell="B2" sqref="B2:I2"/>
    </sheetView>
  </sheetViews>
  <sheetFormatPr defaultRowHeight="15" customHeight="1" outlineLevelRow="1" x14ac:dyDescent="0.2"/>
  <cols>
    <col min="1" max="1" width="2.85546875" style="5" customWidth="1"/>
    <col min="2" max="9" width="21" style="5" customWidth="1"/>
    <col min="10" max="16384" width="9.140625" style="5"/>
  </cols>
  <sheetData>
    <row r="1" spans="2:9" ht="15" customHeight="1" thickBot="1" x14ac:dyDescent="0.25">
      <c r="B1" s="4"/>
      <c r="C1" s="4"/>
      <c r="D1" s="4"/>
    </row>
    <row r="2" spans="2:9" customFormat="1" ht="60" customHeight="1" thickBot="1" x14ac:dyDescent="0.25">
      <c r="B2" s="55" t="s">
        <v>53</v>
      </c>
      <c r="C2" s="56"/>
      <c r="D2" s="56"/>
      <c r="E2" s="56"/>
      <c r="F2" s="56"/>
      <c r="G2" s="56"/>
      <c r="H2" s="56"/>
      <c r="I2" s="57"/>
    </row>
    <row r="3" spans="2:9" ht="15" customHeight="1" x14ac:dyDescent="0.2">
      <c r="B3" s="4"/>
      <c r="C3" s="4"/>
      <c r="D3" s="4"/>
    </row>
    <row r="4" spans="2:9" ht="30" customHeight="1" x14ac:dyDescent="0.2">
      <c r="B4" s="6" t="s">
        <v>2</v>
      </c>
      <c r="C4" s="6" t="s">
        <v>3</v>
      </c>
      <c r="D4" s="6" t="s">
        <v>4</v>
      </c>
      <c r="E4" s="6" t="s">
        <v>5</v>
      </c>
      <c r="F4" s="6" t="s">
        <v>50</v>
      </c>
      <c r="G4" s="6" t="s">
        <v>7</v>
      </c>
      <c r="H4" s="6" t="s">
        <v>8</v>
      </c>
      <c r="I4" s="6" t="s">
        <v>9</v>
      </c>
    </row>
    <row r="5" spans="2:9" ht="15" customHeight="1" outlineLevel="1" x14ac:dyDescent="0.2">
      <c r="B5" s="7" t="s">
        <v>42</v>
      </c>
      <c r="C5" s="9" t="s">
        <v>33</v>
      </c>
      <c r="D5" s="9" t="s">
        <v>16</v>
      </c>
      <c r="E5" s="9" t="s">
        <v>17</v>
      </c>
      <c r="F5" s="9" t="s">
        <v>52</v>
      </c>
      <c r="G5" s="10">
        <v>7</v>
      </c>
      <c r="H5" s="11">
        <v>300</v>
      </c>
      <c r="I5" s="10">
        <f t="shared" ref="I5:I24" si="0">G5*H5</f>
        <v>2100</v>
      </c>
    </row>
    <row r="6" spans="2:9" ht="15" customHeight="1" outlineLevel="1" x14ac:dyDescent="0.2">
      <c r="B6" s="7" t="s">
        <v>37</v>
      </c>
      <c r="C6" s="9" t="s">
        <v>33</v>
      </c>
      <c r="D6" s="9" t="s">
        <v>12</v>
      </c>
      <c r="E6" s="9" t="s">
        <v>13</v>
      </c>
      <c r="F6" s="9" t="s">
        <v>52</v>
      </c>
      <c r="G6" s="10">
        <v>11.75</v>
      </c>
      <c r="H6" s="11">
        <v>185</v>
      </c>
      <c r="I6" s="10">
        <f t="shared" si="0"/>
        <v>2173.75</v>
      </c>
    </row>
    <row r="7" spans="2:9" ht="15" customHeight="1" outlineLevel="1" x14ac:dyDescent="0.2">
      <c r="B7" s="7" t="s">
        <v>38</v>
      </c>
      <c r="C7" s="9" t="s">
        <v>33</v>
      </c>
      <c r="D7" s="9" t="s">
        <v>12</v>
      </c>
      <c r="E7" s="9" t="s">
        <v>13</v>
      </c>
      <c r="F7" s="9" t="s">
        <v>52</v>
      </c>
      <c r="G7" s="10">
        <v>5</v>
      </c>
      <c r="H7" s="11">
        <v>167</v>
      </c>
      <c r="I7" s="10">
        <f t="shared" si="0"/>
        <v>835</v>
      </c>
    </row>
    <row r="8" spans="2:9" ht="15" customHeight="1" outlineLevel="1" x14ac:dyDescent="0.2">
      <c r="B8" s="7" t="s">
        <v>40</v>
      </c>
      <c r="C8" s="8" t="s">
        <v>33</v>
      </c>
      <c r="D8" s="9" t="s">
        <v>12</v>
      </c>
      <c r="E8" s="9" t="s">
        <v>19</v>
      </c>
      <c r="F8" s="9" t="s">
        <v>52</v>
      </c>
      <c r="G8" s="10">
        <v>6.5</v>
      </c>
      <c r="H8" s="12">
        <v>145</v>
      </c>
      <c r="I8" s="10">
        <f t="shared" si="0"/>
        <v>942.5</v>
      </c>
    </row>
    <row r="9" spans="2:9" ht="15" customHeight="1" outlineLevel="1" x14ac:dyDescent="0.2">
      <c r="B9" s="7" t="s">
        <v>32</v>
      </c>
      <c r="C9" s="9" t="s">
        <v>33</v>
      </c>
      <c r="D9" s="9" t="s">
        <v>12</v>
      </c>
      <c r="E9" s="9" t="s">
        <v>21</v>
      </c>
      <c r="F9" s="9" t="s">
        <v>52</v>
      </c>
      <c r="G9" s="10">
        <v>6.15</v>
      </c>
      <c r="H9" s="11">
        <v>185</v>
      </c>
      <c r="I9" s="10">
        <f t="shared" si="0"/>
        <v>1137.75</v>
      </c>
    </row>
    <row r="10" spans="2:9" ht="15" customHeight="1" outlineLevel="1" x14ac:dyDescent="0.2">
      <c r="B10" s="7" t="s">
        <v>23</v>
      </c>
      <c r="C10" s="9" t="s">
        <v>11</v>
      </c>
      <c r="D10" s="9" t="s">
        <v>12</v>
      </c>
      <c r="E10" s="9" t="s">
        <v>19</v>
      </c>
      <c r="F10" s="9" t="s">
        <v>52</v>
      </c>
      <c r="G10" s="10">
        <v>7.5</v>
      </c>
      <c r="H10" s="11">
        <v>200</v>
      </c>
      <c r="I10" s="10">
        <f t="shared" si="0"/>
        <v>1500</v>
      </c>
    </row>
    <row r="11" spans="2:9" ht="15" customHeight="1" outlineLevel="1" x14ac:dyDescent="0.2">
      <c r="B11" s="7" t="s">
        <v>24</v>
      </c>
      <c r="C11" s="8" t="s">
        <v>11</v>
      </c>
      <c r="D11" s="9" t="s">
        <v>12</v>
      </c>
      <c r="E11" s="9" t="s">
        <v>13</v>
      </c>
      <c r="F11" s="9" t="s">
        <v>52</v>
      </c>
      <c r="G11" s="10">
        <v>7.5</v>
      </c>
      <c r="H11" s="12">
        <v>114</v>
      </c>
      <c r="I11" s="10">
        <f t="shared" si="0"/>
        <v>855</v>
      </c>
    </row>
    <row r="12" spans="2:9" ht="15" customHeight="1" outlineLevel="1" x14ac:dyDescent="0.2">
      <c r="B12" s="7" t="s">
        <v>28</v>
      </c>
      <c r="C12" s="9" t="s">
        <v>11</v>
      </c>
      <c r="D12" s="9" t="s">
        <v>16</v>
      </c>
      <c r="E12" s="9" t="s">
        <v>29</v>
      </c>
      <c r="F12" s="9" t="s">
        <v>52</v>
      </c>
      <c r="G12" s="10">
        <v>10.5</v>
      </c>
      <c r="H12" s="22">
        <v>192</v>
      </c>
      <c r="I12" s="10">
        <f t="shared" si="0"/>
        <v>2016</v>
      </c>
    </row>
    <row r="13" spans="2:9" ht="15" customHeight="1" x14ac:dyDescent="0.2">
      <c r="B13" s="7" t="s">
        <v>34</v>
      </c>
      <c r="C13" s="9" t="s">
        <v>33</v>
      </c>
      <c r="D13" s="9" t="s">
        <v>16</v>
      </c>
      <c r="E13" s="9" t="s">
        <v>17</v>
      </c>
      <c r="F13" s="9" t="s">
        <v>51</v>
      </c>
      <c r="G13" s="10">
        <v>10</v>
      </c>
      <c r="H13" s="11">
        <v>203</v>
      </c>
      <c r="I13" s="10">
        <f t="shared" si="0"/>
        <v>2030</v>
      </c>
    </row>
    <row r="14" spans="2:9" ht="15" customHeight="1" x14ac:dyDescent="0.2">
      <c r="B14" s="7" t="s">
        <v>35</v>
      </c>
      <c r="C14" s="9" t="s">
        <v>33</v>
      </c>
      <c r="D14" s="9" t="s">
        <v>12</v>
      </c>
      <c r="E14" s="9" t="s">
        <v>19</v>
      </c>
      <c r="F14" s="9" t="s">
        <v>51</v>
      </c>
      <c r="G14" s="10">
        <v>10</v>
      </c>
      <c r="H14" s="11">
        <v>231</v>
      </c>
      <c r="I14" s="10">
        <f t="shared" si="0"/>
        <v>2310</v>
      </c>
    </row>
    <row r="15" spans="2:9" ht="15" customHeight="1" x14ac:dyDescent="0.2">
      <c r="B15" s="7" t="s">
        <v>41</v>
      </c>
      <c r="C15" s="8" t="s">
        <v>33</v>
      </c>
      <c r="D15" s="9" t="s">
        <v>12</v>
      </c>
      <c r="E15" s="9" t="s">
        <v>19</v>
      </c>
      <c r="F15" s="9" t="s">
        <v>51</v>
      </c>
      <c r="G15" s="10">
        <v>7.5</v>
      </c>
      <c r="H15" s="12">
        <v>188</v>
      </c>
      <c r="I15" s="10">
        <f t="shared" si="0"/>
        <v>1410</v>
      </c>
    </row>
    <row r="16" spans="2:9" ht="15" customHeight="1" x14ac:dyDescent="0.2">
      <c r="B16" s="7" t="s">
        <v>39</v>
      </c>
      <c r="C16" s="8" t="s">
        <v>33</v>
      </c>
      <c r="D16" s="9" t="s">
        <v>16</v>
      </c>
      <c r="E16" s="9" t="s">
        <v>17</v>
      </c>
      <c r="F16" s="9" t="s">
        <v>51</v>
      </c>
      <c r="G16" s="10">
        <v>7</v>
      </c>
      <c r="H16" s="24">
        <v>150</v>
      </c>
      <c r="I16" s="10">
        <f t="shared" si="0"/>
        <v>1050</v>
      </c>
    </row>
    <row r="17" spans="2:9" ht="15" customHeight="1" x14ac:dyDescent="0.2">
      <c r="B17" s="7" t="s">
        <v>36</v>
      </c>
      <c r="C17" s="8" t="s">
        <v>33</v>
      </c>
      <c r="D17" s="9" t="s">
        <v>16</v>
      </c>
      <c r="E17" s="9" t="s">
        <v>29</v>
      </c>
      <c r="F17" s="9" t="s">
        <v>51</v>
      </c>
      <c r="G17" s="10">
        <v>10.5</v>
      </c>
      <c r="H17" s="12">
        <v>189</v>
      </c>
      <c r="I17" s="10">
        <f t="shared" si="0"/>
        <v>1984.5</v>
      </c>
    </row>
    <row r="18" spans="2:9" ht="15" customHeight="1" x14ac:dyDescent="0.2">
      <c r="B18" s="7" t="s">
        <v>30</v>
      </c>
      <c r="C18" s="9" t="s">
        <v>11</v>
      </c>
      <c r="D18" s="9" t="s">
        <v>16</v>
      </c>
      <c r="E18" s="9" t="s">
        <v>29</v>
      </c>
      <c r="F18" s="9" t="s">
        <v>51</v>
      </c>
      <c r="G18" s="10">
        <v>15</v>
      </c>
      <c r="H18" s="11">
        <v>160</v>
      </c>
      <c r="I18" s="10">
        <f t="shared" si="0"/>
        <v>2400</v>
      </c>
    </row>
    <row r="19" spans="2:9" ht="15" customHeight="1" x14ac:dyDescent="0.2">
      <c r="B19" s="7" t="s">
        <v>26</v>
      </c>
      <c r="C19" s="9" t="s">
        <v>11</v>
      </c>
      <c r="D19" s="9" t="s">
        <v>16</v>
      </c>
      <c r="E19" s="9" t="s">
        <v>17</v>
      </c>
      <c r="F19" s="9" t="s">
        <v>51</v>
      </c>
      <c r="G19" s="10">
        <v>10.5</v>
      </c>
      <c r="H19" s="11">
        <v>132</v>
      </c>
      <c r="I19" s="10">
        <f t="shared" si="0"/>
        <v>1386</v>
      </c>
    </row>
    <row r="20" spans="2:9" ht="15" customHeight="1" x14ac:dyDescent="0.2">
      <c r="B20" s="7" t="s">
        <v>20</v>
      </c>
      <c r="C20" s="8" t="s">
        <v>11</v>
      </c>
      <c r="D20" s="9" t="s">
        <v>12</v>
      </c>
      <c r="E20" s="9" t="s">
        <v>21</v>
      </c>
      <c r="F20" s="9" t="s">
        <v>51</v>
      </c>
      <c r="G20" s="10">
        <v>10.5</v>
      </c>
      <c r="H20" s="12">
        <v>100</v>
      </c>
      <c r="I20" s="10">
        <f t="shared" si="0"/>
        <v>1050</v>
      </c>
    </row>
    <row r="21" spans="2:9" ht="15" customHeight="1" x14ac:dyDescent="0.2">
      <c r="B21" s="7" t="s">
        <v>25</v>
      </c>
      <c r="C21" s="8" t="s">
        <v>11</v>
      </c>
      <c r="D21" s="9" t="s">
        <v>12</v>
      </c>
      <c r="E21" s="9" t="s">
        <v>13</v>
      </c>
      <c r="F21" s="9" t="s">
        <v>51</v>
      </c>
      <c r="G21" s="10">
        <v>6</v>
      </c>
      <c r="H21" s="12">
        <v>170</v>
      </c>
      <c r="I21" s="10">
        <f t="shared" si="0"/>
        <v>1020</v>
      </c>
    </row>
    <row r="22" spans="2:9" ht="15" customHeight="1" x14ac:dyDescent="0.2">
      <c r="B22" s="7" t="s">
        <v>10</v>
      </c>
      <c r="C22" s="8" t="s">
        <v>11</v>
      </c>
      <c r="D22" s="9" t="s">
        <v>12</v>
      </c>
      <c r="E22" s="9" t="s">
        <v>13</v>
      </c>
      <c r="F22" s="9" t="s">
        <v>51</v>
      </c>
      <c r="G22" s="10">
        <v>15</v>
      </c>
      <c r="H22" s="11">
        <v>160</v>
      </c>
      <c r="I22" s="10">
        <f t="shared" si="0"/>
        <v>2400</v>
      </c>
    </row>
    <row r="23" spans="2:9" ht="15" customHeight="1" x14ac:dyDescent="0.2">
      <c r="B23" s="7" t="s">
        <v>15</v>
      </c>
      <c r="C23" s="8" t="s">
        <v>11</v>
      </c>
      <c r="D23" s="9" t="s">
        <v>16</v>
      </c>
      <c r="E23" s="9" t="s">
        <v>17</v>
      </c>
      <c r="F23" s="9" t="s">
        <v>51</v>
      </c>
      <c r="G23" s="10">
        <v>15.5</v>
      </c>
      <c r="H23" s="12">
        <v>111</v>
      </c>
      <c r="I23" s="10">
        <f t="shared" si="0"/>
        <v>1720.5</v>
      </c>
    </row>
    <row r="24" spans="2:9" ht="15" customHeight="1" x14ac:dyDescent="0.2">
      <c r="B24" s="7" t="s">
        <v>18</v>
      </c>
      <c r="C24" s="8" t="s">
        <v>11</v>
      </c>
      <c r="D24" s="9" t="s">
        <v>12</v>
      </c>
      <c r="E24" s="9" t="s">
        <v>19</v>
      </c>
      <c r="F24" s="9" t="s">
        <v>51</v>
      </c>
      <c r="G24" s="10">
        <v>6.45</v>
      </c>
      <c r="H24" s="12">
        <v>190</v>
      </c>
      <c r="I24" s="10">
        <f t="shared" si="0"/>
        <v>1225.5</v>
      </c>
    </row>
    <row r="26" spans="2:9" s="15" customFormat="1" ht="15" customHeight="1" x14ac:dyDescent="0.2">
      <c r="B26" s="52" t="s">
        <v>43</v>
      </c>
      <c r="C26" s="13" t="s">
        <v>44</v>
      </c>
      <c r="D26" s="14">
        <f>SUBTOTAL(9,$I$5:$I$24)</f>
        <v>31546.5</v>
      </c>
      <c r="E26" s="5"/>
      <c r="F26" s="5"/>
      <c r="G26" s="5"/>
    </row>
    <row r="27" spans="2:9" s="15" customFormat="1" ht="15" customHeight="1" x14ac:dyDescent="0.2">
      <c r="B27" s="53"/>
      <c r="C27" s="13" t="s">
        <v>45</v>
      </c>
      <c r="D27" s="14">
        <f t="shared" ref="D27" si="1">SUBTOTAL(1,$I$5:$I$24)</f>
        <v>1577.325</v>
      </c>
      <c r="E27" s="5"/>
      <c r="F27" s="5"/>
      <c r="G27" s="5"/>
    </row>
    <row r="28" spans="2:9" s="15" customFormat="1" ht="15" customHeight="1" x14ac:dyDescent="0.2">
      <c r="B28" s="53"/>
      <c r="C28" s="13" t="s">
        <v>46</v>
      </c>
      <c r="D28" s="16">
        <f>SUBTOTAL(2,$I$5:$I$24)</f>
        <v>20</v>
      </c>
      <c r="E28" s="5"/>
      <c r="F28" s="5"/>
      <c r="G28" s="5"/>
    </row>
    <row r="29" spans="2:9" s="15" customFormat="1" ht="15" customHeight="1" x14ac:dyDescent="0.2">
      <c r="B29" s="53"/>
      <c r="C29" s="13" t="s">
        <v>47</v>
      </c>
      <c r="D29" s="14">
        <f>SUBTOTAL(4,$I$5:$I$24)</f>
        <v>2400</v>
      </c>
      <c r="E29" s="5"/>
      <c r="F29" s="5"/>
      <c r="G29" s="5"/>
    </row>
    <row r="30" spans="2:9" s="15" customFormat="1" ht="15" customHeight="1" x14ac:dyDescent="0.2">
      <c r="B30" s="54"/>
      <c r="C30" s="13" t="s">
        <v>48</v>
      </c>
      <c r="D30" s="14">
        <f>SUBTOTAL(5,$I$5:$I$24)</f>
        <v>835</v>
      </c>
      <c r="E30" s="5"/>
      <c r="F30" s="5"/>
      <c r="G30" s="5"/>
    </row>
  </sheetData>
  <sortState xmlns:xlrd2="http://schemas.microsoft.com/office/spreadsheetml/2017/richdata2" ref="B5:I24">
    <sortCondition ref="F5:F24"/>
  </sortState>
  <mergeCells count="2">
    <mergeCell ref="B2:I2"/>
    <mergeCell ref="B26:B30"/>
  </mergeCells>
  <dataValidations count="5">
    <dataValidation type="decimal" operator="greaterThanOrEqual" allowBlank="1" showInputMessage="1" showErrorMessage="1" error="U nás ve firmě berou všichni 5 € a víc!" sqref="G5:G24" xr:uid="{BDDD3723-EF9A-422B-B2A5-2F2EB85B7B89}">
      <formula1>5</formula1>
    </dataValidation>
    <dataValidation type="list" allowBlank="1" showInputMessage="1" showErrorMessage="1" sqref="E5:E24" xr:uid="{5C64F928-8ED6-4559-A620-3702A4D3FF9A}">
      <formula1>"účetní,propagace,technolog,nástrojař,manipulant"</formula1>
    </dataValidation>
    <dataValidation type="list" allowBlank="1" showInputMessage="1" showErrorMessage="1" sqref="D5:D24" xr:uid="{6E3E3FE5-1EF0-4637-A08B-3020D4F6458A}">
      <formula1>"THP,dělník"</formula1>
    </dataValidation>
    <dataValidation type="list" allowBlank="1" showInputMessage="1" showErrorMessage="1" sqref="F5:F24" xr:uid="{21CEC9DC-8773-4C77-BFFB-328F419B4CA0}">
      <formula1>"Praha,Brno"</formula1>
    </dataValidation>
    <dataValidation type="list" allowBlank="1" showInputMessage="1" showErrorMessage="1" error="Takové pohlaví přece neexistuje. ;-)" sqref="C5:C24" xr:uid="{7AB4E40D-FE52-429F-8B8D-D4F207F7CCF7}">
      <formula1>"žena,muž"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A683-6BBB-4EE8-BAE1-974691B86BA9}">
  <dimension ref="B1:I30"/>
  <sheetViews>
    <sheetView workbookViewId="0">
      <selection activeCell="B2" sqref="B2:I2"/>
    </sheetView>
  </sheetViews>
  <sheetFormatPr defaultRowHeight="15" customHeight="1" outlineLevelRow="1" x14ac:dyDescent="0.2"/>
  <cols>
    <col min="1" max="1" width="2.85546875" style="17" customWidth="1"/>
    <col min="2" max="9" width="21" style="17" customWidth="1"/>
    <col min="10" max="16384" width="9.140625" style="17"/>
  </cols>
  <sheetData>
    <row r="1" spans="2:9" ht="15" customHeight="1" thickBot="1" x14ac:dyDescent="0.25">
      <c r="B1" s="18"/>
      <c r="C1" s="18"/>
      <c r="D1" s="18"/>
    </row>
    <row r="2" spans="2:9" s="3" customFormat="1" ht="60" customHeight="1" thickBot="1" x14ac:dyDescent="0.25">
      <c r="B2" s="58" t="s">
        <v>1</v>
      </c>
      <c r="C2" s="59"/>
      <c r="D2" s="59"/>
      <c r="E2" s="59"/>
      <c r="F2" s="59"/>
      <c r="G2" s="59"/>
      <c r="H2" s="59"/>
      <c r="I2" s="60"/>
    </row>
    <row r="3" spans="2:9" ht="15" customHeight="1" x14ac:dyDescent="0.2">
      <c r="B3" s="18"/>
      <c r="C3" s="18"/>
      <c r="D3" s="18"/>
    </row>
    <row r="4" spans="2:9" ht="30" customHeight="1" x14ac:dyDescent="0.2">
      <c r="B4" s="2" t="s">
        <v>2</v>
      </c>
      <c r="C4" s="2" t="s">
        <v>3</v>
      </c>
      <c r="D4" s="2" t="s">
        <v>4</v>
      </c>
      <c r="E4" s="2" t="s">
        <v>5</v>
      </c>
      <c r="F4" s="2" t="s">
        <v>50</v>
      </c>
      <c r="G4" s="2" t="s">
        <v>7</v>
      </c>
      <c r="H4" s="2" t="s">
        <v>8</v>
      </c>
      <c r="I4" s="2" t="s">
        <v>9</v>
      </c>
    </row>
    <row r="5" spans="2:9" ht="15" hidden="1" customHeight="1" outlineLevel="1" x14ac:dyDescent="0.2">
      <c r="B5" s="19" t="s">
        <v>42</v>
      </c>
      <c r="C5" s="20" t="s">
        <v>33</v>
      </c>
      <c r="D5" s="20" t="s">
        <v>16</v>
      </c>
      <c r="E5" s="20" t="s">
        <v>17</v>
      </c>
      <c r="F5" s="20" t="s">
        <v>52</v>
      </c>
      <c r="G5" s="21">
        <v>7</v>
      </c>
      <c r="H5" s="22">
        <v>300</v>
      </c>
      <c r="I5" s="21">
        <f t="shared" ref="I5:I24" si="0">G5*H5</f>
        <v>2100</v>
      </c>
    </row>
    <row r="6" spans="2:9" ht="15" hidden="1" customHeight="1" outlineLevel="1" x14ac:dyDescent="0.2">
      <c r="B6" s="19" t="s">
        <v>37</v>
      </c>
      <c r="C6" s="20" t="s">
        <v>33</v>
      </c>
      <c r="D6" s="20" t="s">
        <v>12</v>
      </c>
      <c r="E6" s="20" t="s">
        <v>13</v>
      </c>
      <c r="F6" s="20" t="s">
        <v>52</v>
      </c>
      <c r="G6" s="21">
        <v>11.75</v>
      </c>
      <c r="H6" s="22">
        <v>185</v>
      </c>
      <c r="I6" s="21">
        <f t="shared" si="0"/>
        <v>2173.75</v>
      </c>
    </row>
    <row r="7" spans="2:9" ht="15" hidden="1" customHeight="1" outlineLevel="1" x14ac:dyDescent="0.2">
      <c r="B7" s="19" t="s">
        <v>38</v>
      </c>
      <c r="C7" s="20" t="s">
        <v>33</v>
      </c>
      <c r="D7" s="20" t="s">
        <v>12</v>
      </c>
      <c r="E7" s="20" t="s">
        <v>13</v>
      </c>
      <c r="F7" s="20" t="s">
        <v>52</v>
      </c>
      <c r="G7" s="21">
        <v>5</v>
      </c>
      <c r="H7" s="22">
        <v>167</v>
      </c>
      <c r="I7" s="21">
        <f t="shared" si="0"/>
        <v>835</v>
      </c>
    </row>
    <row r="8" spans="2:9" ht="15" hidden="1" customHeight="1" outlineLevel="1" x14ac:dyDescent="0.2">
      <c r="B8" s="19" t="s">
        <v>40</v>
      </c>
      <c r="C8" s="23" t="s">
        <v>33</v>
      </c>
      <c r="D8" s="20" t="s">
        <v>12</v>
      </c>
      <c r="E8" s="20" t="s">
        <v>19</v>
      </c>
      <c r="F8" s="20" t="s">
        <v>52</v>
      </c>
      <c r="G8" s="21">
        <v>6.5</v>
      </c>
      <c r="H8" s="24">
        <v>145</v>
      </c>
      <c r="I8" s="21">
        <f t="shared" si="0"/>
        <v>942.5</v>
      </c>
    </row>
    <row r="9" spans="2:9" ht="15" hidden="1" customHeight="1" outlineLevel="1" x14ac:dyDescent="0.2">
      <c r="B9" s="19" t="s">
        <v>32</v>
      </c>
      <c r="C9" s="20" t="s">
        <v>33</v>
      </c>
      <c r="D9" s="20" t="s">
        <v>12</v>
      </c>
      <c r="E9" s="20" t="s">
        <v>21</v>
      </c>
      <c r="F9" s="20" t="s">
        <v>52</v>
      </c>
      <c r="G9" s="21">
        <v>6.15</v>
      </c>
      <c r="H9" s="22">
        <v>185</v>
      </c>
      <c r="I9" s="21">
        <f t="shared" si="0"/>
        <v>1137.75</v>
      </c>
    </row>
    <row r="10" spans="2:9" ht="15" hidden="1" customHeight="1" outlineLevel="1" x14ac:dyDescent="0.2">
      <c r="B10" s="19" t="s">
        <v>23</v>
      </c>
      <c r="C10" s="20" t="s">
        <v>11</v>
      </c>
      <c r="D10" s="20" t="s">
        <v>12</v>
      </c>
      <c r="E10" s="20" t="s">
        <v>19</v>
      </c>
      <c r="F10" s="20" t="s">
        <v>52</v>
      </c>
      <c r="G10" s="21">
        <v>7.5</v>
      </c>
      <c r="H10" s="22">
        <v>200</v>
      </c>
      <c r="I10" s="21">
        <f t="shared" si="0"/>
        <v>1500</v>
      </c>
    </row>
    <row r="11" spans="2:9" ht="15" hidden="1" customHeight="1" outlineLevel="1" x14ac:dyDescent="0.2">
      <c r="B11" s="19" t="s">
        <v>24</v>
      </c>
      <c r="C11" s="23" t="s">
        <v>11</v>
      </c>
      <c r="D11" s="20" t="s">
        <v>12</v>
      </c>
      <c r="E11" s="20" t="s">
        <v>13</v>
      </c>
      <c r="F11" s="20" t="s">
        <v>52</v>
      </c>
      <c r="G11" s="21">
        <v>7.5</v>
      </c>
      <c r="H11" s="24">
        <v>114</v>
      </c>
      <c r="I11" s="21">
        <f t="shared" si="0"/>
        <v>855</v>
      </c>
    </row>
    <row r="12" spans="2:9" ht="15" hidden="1" customHeight="1" outlineLevel="1" x14ac:dyDescent="0.2">
      <c r="B12" s="19" t="s">
        <v>28</v>
      </c>
      <c r="C12" s="20" t="s">
        <v>11</v>
      </c>
      <c r="D12" s="20" t="s">
        <v>16</v>
      </c>
      <c r="E12" s="20" t="s">
        <v>29</v>
      </c>
      <c r="F12" s="20" t="s">
        <v>52</v>
      </c>
      <c r="G12" s="21">
        <v>10.5</v>
      </c>
      <c r="H12" s="22">
        <v>192</v>
      </c>
      <c r="I12" s="21">
        <f t="shared" si="0"/>
        <v>2016</v>
      </c>
    </row>
    <row r="13" spans="2:9" ht="15" customHeight="1" collapsed="1" x14ac:dyDescent="0.2">
      <c r="B13" s="19" t="s">
        <v>34</v>
      </c>
      <c r="C13" s="20" t="s">
        <v>33</v>
      </c>
      <c r="D13" s="20" t="s">
        <v>16</v>
      </c>
      <c r="E13" s="20" t="s">
        <v>17</v>
      </c>
      <c r="F13" s="20" t="s">
        <v>51</v>
      </c>
      <c r="G13" s="21">
        <v>10</v>
      </c>
      <c r="H13" s="22">
        <v>203</v>
      </c>
      <c r="I13" s="21">
        <f t="shared" si="0"/>
        <v>2030</v>
      </c>
    </row>
    <row r="14" spans="2:9" ht="15" customHeight="1" x14ac:dyDescent="0.2">
      <c r="B14" s="19" t="s">
        <v>35</v>
      </c>
      <c r="C14" s="20" t="s">
        <v>33</v>
      </c>
      <c r="D14" s="20" t="s">
        <v>12</v>
      </c>
      <c r="E14" s="20" t="s">
        <v>19</v>
      </c>
      <c r="F14" s="20" t="s">
        <v>51</v>
      </c>
      <c r="G14" s="21">
        <v>10</v>
      </c>
      <c r="H14" s="22">
        <v>231</v>
      </c>
      <c r="I14" s="21">
        <f t="shared" si="0"/>
        <v>2310</v>
      </c>
    </row>
    <row r="15" spans="2:9" ht="15" customHeight="1" x14ac:dyDescent="0.2">
      <c r="B15" s="19" t="s">
        <v>41</v>
      </c>
      <c r="C15" s="23" t="s">
        <v>33</v>
      </c>
      <c r="D15" s="20" t="s">
        <v>12</v>
      </c>
      <c r="E15" s="20" t="s">
        <v>19</v>
      </c>
      <c r="F15" s="20" t="s">
        <v>51</v>
      </c>
      <c r="G15" s="21">
        <v>7.5</v>
      </c>
      <c r="H15" s="24">
        <v>188</v>
      </c>
      <c r="I15" s="21">
        <f t="shared" si="0"/>
        <v>1410</v>
      </c>
    </row>
    <row r="16" spans="2:9" ht="15" customHeight="1" x14ac:dyDescent="0.2">
      <c r="B16" s="19" t="s">
        <v>39</v>
      </c>
      <c r="C16" s="23" t="s">
        <v>33</v>
      </c>
      <c r="D16" s="20" t="s">
        <v>16</v>
      </c>
      <c r="E16" s="20" t="s">
        <v>17</v>
      </c>
      <c r="F16" s="20" t="s">
        <v>51</v>
      </c>
      <c r="G16" s="21">
        <v>7</v>
      </c>
      <c r="H16" s="24">
        <v>150</v>
      </c>
      <c r="I16" s="21">
        <f t="shared" si="0"/>
        <v>1050</v>
      </c>
    </row>
    <row r="17" spans="2:9" ht="15" customHeight="1" x14ac:dyDescent="0.2">
      <c r="B17" s="19" t="s">
        <v>36</v>
      </c>
      <c r="C17" s="23" t="s">
        <v>33</v>
      </c>
      <c r="D17" s="20" t="s">
        <v>16</v>
      </c>
      <c r="E17" s="20" t="s">
        <v>29</v>
      </c>
      <c r="F17" s="20" t="s">
        <v>51</v>
      </c>
      <c r="G17" s="21">
        <v>10.5</v>
      </c>
      <c r="H17" s="24">
        <v>189</v>
      </c>
      <c r="I17" s="21">
        <f t="shared" si="0"/>
        <v>1984.5</v>
      </c>
    </row>
    <row r="18" spans="2:9" ht="15" customHeight="1" x14ac:dyDescent="0.2">
      <c r="B18" s="19" t="s">
        <v>30</v>
      </c>
      <c r="C18" s="20" t="s">
        <v>11</v>
      </c>
      <c r="D18" s="20" t="s">
        <v>16</v>
      </c>
      <c r="E18" s="20" t="s">
        <v>29</v>
      </c>
      <c r="F18" s="20" t="s">
        <v>51</v>
      </c>
      <c r="G18" s="21">
        <v>15</v>
      </c>
      <c r="H18" s="22">
        <v>160</v>
      </c>
      <c r="I18" s="21">
        <f t="shared" si="0"/>
        <v>2400</v>
      </c>
    </row>
    <row r="19" spans="2:9" ht="15" customHeight="1" x14ac:dyDescent="0.2">
      <c r="B19" s="19" t="s">
        <v>26</v>
      </c>
      <c r="C19" s="20" t="s">
        <v>11</v>
      </c>
      <c r="D19" s="20" t="s">
        <v>16</v>
      </c>
      <c r="E19" s="20" t="s">
        <v>17</v>
      </c>
      <c r="F19" s="20" t="s">
        <v>51</v>
      </c>
      <c r="G19" s="21">
        <v>10.5</v>
      </c>
      <c r="H19" s="22">
        <v>132</v>
      </c>
      <c r="I19" s="21">
        <f t="shared" si="0"/>
        <v>1386</v>
      </c>
    </row>
    <row r="20" spans="2:9" ht="15" customHeight="1" x14ac:dyDescent="0.2">
      <c r="B20" s="19" t="s">
        <v>20</v>
      </c>
      <c r="C20" s="23" t="s">
        <v>11</v>
      </c>
      <c r="D20" s="20" t="s">
        <v>12</v>
      </c>
      <c r="E20" s="20" t="s">
        <v>21</v>
      </c>
      <c r="F20" s="20" t="s">
        <v>51</v>
      </c>
      <c r="G20" s="21">
        <v>10.5</v>
      </c>
      <c r="H20" s="24">
        <v>100</v>
      </c>
      <c r="I20" s="21">
        <f t="shared" si="0"/>
        <v>1050</v>
      </c>
    </row>
    <row r="21" spans="2:9" ht="15" customHeight="1" x14ac:dyDescent="0.2">
      <c r="B21" s="19" t="s">
        <v>25</v>
      </c>
      <c r="C21" s="23" t="s">
        <v>11</v>
      </c>
      <c r="D21" s="20" t="s">
        <v>12</v>
      </c>
      <c r="E21" s="20" t="s">
        <v>13</v>
      </c>
      <c r="F21" s="20" t="s">
        <v>51</v>
      </c>
      <c r="G21" s="21">
        <v>6</v>
      </c>
      <c r="H21" s="24">
        <v>170</v>
      </c>
      <c r="I21" s="21">
        <f t="shared" si="0"/>
        <v>1020</v>
      </c>
    </row>
    <row r="22" spans="2:9" ht="15" customHeight="1" x14ac:dyDescent="0.2">
      <c r="B22" s="19" t="s">
        <v>10</v>
      </c>
      <c r="C22" s="23" t="s">
        <v>11</v>
      </c>
      <c r="D22" s="20" t="s">
        <v>12</v>
      </c>
      <c r="E22" s="20" t="s">
        <v>13</v>
      </c>
      <c r="F22" s="20" t="s">
        <v>51</v>
      </c>
      <c r="G22" s="21">
        <v>15</v>
      </c>
      <c r="H22" s="22">
        <v>160</v>
      </c>
      <c r="I22" s="21">
        <f t="shared" si="0"/>
        <v>2400</v>
      </c>
    </row>
    <row r="23" spans="2:9" ht="15" customHeight="1" x14ac:dyDescent="0.2">
      <c r="B23" s="19" t="s">
        <v>15</v>
      </c>
      <c r="C23" s="23" t="s">
        <v>11</v>
      </c>
      <c r="D23" s="20" t="s">
        <v>16</v>
      </c>
      <c r="E23" s="20" t="s">
        <v>17</v>
      </c>
      <c r="F23" s="20" t="s">
        <v>51</v>
      </c>
      <c r="G23" s="21">
        <v>15.5</v>
      </c>
      <c r="H23" s="24">
        <v>111</v>
      </c>
      <c r="I23" s="21">
        <f t="shared" si="0"/>
        <v>1720.5</v>
      </c>
    </row>
    <row r="24" spans="2:9" ht="15" customHeight="1" x14ac:dyDescent="0.2">
      <c r="B24" s="19" t="s">
        <v>18</v>
      </c>
      <c r="C24" s="23" t="s">
        <v>11</v>
      </c>
      <c r="D24" s="20" t="s">
        <v>12</v>
      </c>
      <c r="E24" s="20" t="s">
        <v>19</v>
      </c>
      <c r="F24" s="20" t="s">
        <v>51</v>
      </c>
      <c r="G24" s="21">
        <v>6.45</v>
      </c>
      <c r="H24" s="24">
        <v>190</v>
      </c>
      <c r="I24" s="21">
        <f t="shared" si="0"/>
        <v>1225.5</v>
      </c>
    </row>
    <row r="26" spans="2:9" s="25" customFormat="1" ht="15" customHeight="1" x14ac:dyDescent="0.2">
      <c r="B26" s="61" t="s">
        <v>43</v>
      </c>
      <c r="C26" s="1" t="s">
        <v>44</v>
      </c>
      <c r="D26" s="26">
        <f>SUBTOTAL(109,$I$5:$I$24)</f>
        <v>19986.5</v>
      </c>
      <c r="E26" s="17"/>
      <c r="F26" s="17"/>
      <c r="G26" s="17"/>
    </row>
    <row r="27" spans="2:9" s="25" customFormat="1" ht="15" customHeight="1" x14ac:dyDescent="0.2">
      <c r="B27" s="62"/>
      <c r="C27" s="1" t="s">
        <v>45</v>
      </c>
      <c r="D27" s="26">
        <f>SUBTOTAL(101,$I$5:$I$24)</f>
        <v>1665.5416666666667</v>
      </c>
      <c r="E27" s="17"/>
      <c r="F27" s="17"/>
      <c r="G27" s="17"/>
    </row>
    <row r="28" spans="2:9" s="25" customFormat="1" ht="15" customHeight="1" x14ac:dyDescent="0.2">
      <c r="B28" s="62"/>
      <c r="C28" s="1" t="s">
        <v>46</v>
      </c>
      <c r="D28" s="27">
        <f>SUBTOTAL(102,$I$5:$I$24)</f>
        <v>12</v>
      </c>
      <c r="E28" s="17"/>
      <c r="F28" s="17"/>
      <c r="G28" s="17"/>
    </row>
    <row r="29" spans="2:9" s="25" customFormat="1" ht="15" customHeight="1" x14ac:dyDescent="0.2">
      <c r="B29" s="62"/>
      <c r="C29" s="1" t="s">
        <v>47</v>
      </c>
      <c r="D29" s="26">
        <f>SUBTOTAL(104,$I$5:$I$24)</f>
        <v>2400</v>
      </c>
      <c r="E29" s="17"/>
      <c r="F29" s="17"/>
      <c r="G29" s="17"/>
    </row>
    <row r="30" spans="2:9" s="25" customFormat="1" ht="15" customHeight="1" x14ac:dyDescent="0.2">
      <c r="B30" s="63"/>
      <c r="C30" s="1" t="s">
        <v>48</v>
      </c>
      <c r="D30" s="26">
        <f>SUBTOTAL(105,$I$5:$I$24)</f>
        <v>1020</v>
      </c>
      <c r="E30" s="17"/>
      <c r="F30" s="17"/>
      <c r="G30" s="17"/>
    </row>
  </sheetData>
  <sheetProtection algorithmName="SHA-512" hashValue="gWRYGhPtq8blTRNO/HOgHjoIyMH0z9NQJ0zLxnNGqra7t1E+OObL70FKK1mWdRV6/I4lQBw2YeYlJfddGRUV+w==" saltValue="nX4oupHV8ZRxIP/+YblS1w==" spinCount="100000" sheet="1" objects="1" scenarios="1"/>
  <mergeCells count="2">
    <mergeCell ref="B2:I2"/>
    <mergeCell ref="B26:B30"/>
  </mergeCells>
  <dataValidations count="5">
    <dataValidation type="list" allowBlank="1" showInputMessage="1" showErrorMessage="1" error="Takové pohlaví přece neexistuje. ;-)" sqref="C5:C24" xr:uid="{53F5F7A1-654C-4272-9BC5-5EF4DAACD307}">
      <formula1>"žena,muž"</formula1>
    </dataValidation>
    <dataValidation type="list" allowBlank="1" showInputMessage="1" showErrorMessage="1" sqref="F5:F24" xr:uid="{2FA024F6-4965-4D17-B13D-8DB5BD6F56C7}">
      <formula1>"Praha,Brno"</formula1>
    </dataValidation>
    <dataValidation type="list" allowBlank="1" showInputMessage="1" showErrorMessage="1" sqref="D5:D24" xr:uid="{C553FE3A-0EEE-48A6-BAB9-19ED25455580}">
      <formula1>"THP,dělník"</formula1>
    </dataValidation>
    <dataValidation type="list" allowBlank="1" showInputMessage="1" showErrorMessage="1" sqref="E5:E24" xr:uid="{9F5CBBED-7EB5-4B95-8D14-525D957B5C44}">
      <formula1>"účetní,propagace,technolog,nástrojař,manipulant"</formula1>
    </dataValidation>
    <dataValidation type="decimal" operator="greaterThanOrEqual" allowBlank="1" showInputMessage="1" showErrorMessage="1" error="U nás ve firmě berou všichni 5 € a víc!" sqref="G5:G24" xr:uid="{1AA89B52-3C04-4F55-8401-90C73EF4D32C}">
      <formula1>5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539C-55D3-4A41-928D-1EF2A32CF96D}">
  <sheetPr>
    <tabColor rgb="FFFFFFCC"/>
  </sheetPr>
  <dimension ref="B2:B3"/>
  <sheetViews>
    <sheetView workbookViewId="0">
      <selection activeCell="B2" sqref="B2"/>
    </sheetView>
  </sheetViews>
  <sheetFormatPr defaultRowHeight="15" customHeight="1" x14ac:dyDescent="0.2"/>
  <cols>
    <col min="1" max="1" width="2.85546875" style="47" customWidth="1"/>
    <col min="2" max="2" width="40" style="47" bestFit="1" customWidth="1"/>
    <col min="3" max="15" width="21" style="47" customWidth="1"/>
    <col min="16" max="16384" width="9.140625" style="47"/>
  </cols>
  <sheetData>
    <row r="2" spans="2:2" x14ac:dyDescent="0.25">
      <c r="B2" s="46" t="s">
        <v>83</v>
      </c>
    </row>
    <row r="3" spans="2:2" ht="12.75" x14ac:dyDescent="0.2">
      <c r="B3" s="48" t="s">
        <v>84</v>
      </c>
    </row>
  </sheetData>
  <hyperlinks>
    <hyperlink ref="B3" r:id="rId1" xr:uid="{9177D2C6-E4CD-4388-B034-60F552E24AA8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OPAKOVÁNÍ (s odkrytými vzorci)</vt:lpstr>
      <vt:lpstr>Nácvik 1</vt:lpstr>
      <vt:lpstr>Nácvik 1 (ukázka)</vt:lpstr>
      <vt:lpstr>Nácvik 2</vt:lpstr>
      <vt:lpstr>Nácvik 2 (ukázka)</vt:lpstr>
      <vt:lpstr>Další nácviky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Testovací PC</cp:lastModifiedBy>
  <dcterms:created xsi:type="dcterms:W3CDTF">2006-01-24T07:17:27Z</dcterms:created>
  <dcterms:modified xsi:type="dcterms:W3CDTF">2020-05-20T13:04:02Z</dcterms:modified>
</cp:coreProperties>
</file>